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IV TRIMESTRE 2021 - BOLETIN\IV TRIMESTRE 2021\"/>
    </mc:Choice>
  </mc:AlternateContent>
  <bookViews>
    <workbookView xWindow="60" yWindow="600" windowWidth="20430" windowHeight="10920"/>
  </bookViews>
  <sheets>
    <sheet name="Cuadro_3" sheetId="1" r:id="rId1"/>
  </sheets>
  <definedNames>
    <definedName name="_xlnm.Print_Titles" localSheetId="0">Cuadro_3!$1:$10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6" i="1" l="1"/>
  <c r="D166" i="1"/>
  <c r="D160" i="1" s="1"/>
  <c r="E166" i="1"/>
  <c r="F166" i="1"/>
  <c r="G166" i="1"/>
  <c r="H166" i="1"/>
  <c r="I166" i="1"/>
  <c r="C166" i="1"/>
  <c r="C160" i="1"/>
  <c r="C159" i="1" s="1"/>
  <c r="B207" i="1"/>
  <c r="D207" i="1"/>
  <c r="E207" i="1"/>
  <c r="F207" i="1"/>
  <c r="G207" i="1"/>
  <c r="H207" i="1"/>
  <c r="I207" i="1"/>
  <c r="C207" i="1"/>
  <c r="C208" i="1"/>
  <c r="D208" i="1"/>
  <c r="E208" i="1"/>
  <c r="F208" i="1"/>
  <c r="G208" i="1"/>
  <c r="H208" i="1"/>
  <c r="I208" i="1"/>
  <c r="B82" i="1" l="1"/>
  <c r="B86" i="1" l="1"/>
  <c r="B158" i="1"/>
  <c r="B153" i="1"/>
  <c r="B149" i="1"/>
  <c r="B144" i="1"/>
  <c r="B139" i="1"/>
  <c r="B134" i="1"/>
  <c r="B129" i="1"/>
  <c r="B123" i="1"/>
  <c r="B118" i="1"/>
  <c r="B113" i="1" l="1"/>
  <c r="B114" i="1"/>
  <c r="C154" i="1" l="1"/>
  <c r="D154" i="1"/>
  <c r="E154" i="1"/>
  <c r="F154" i="1"/>
  <c r="G154" i="1"/>
  <c r="H154" i="1"/>
  <c r="I154" i="1"/>
  <c r="C145" i="1"/>
  <c r="D145" i="1"/>
  <c r="E145" i="1"/>
  <c r="F145" i="1"/>
  <c r="G145" i="1"/>
  <c r="H145" i="1"/>
  <c r="I145" i="1"/>
  <c r="C142" i="1"/>
  <c r="D142" i="1"/>
  <c r="E142" i="1"/>
  <c r="F142" i="1"/>
  <c r="G142" i="1"/>
  <c r="H142" i="1"/>
  <c r="I142" i="1"/>
  <c r="C137" i="1"/>
  <c r="D137" i="1"/>
  <c r="E137" i="1"/>
  <c r="F137" i="1"/>
  <c r="G137" i="1"/>
  <c r="H137" i="1"/>
  <c r="I137" i="1"/>
  <c r="C135" i="1"/>
  <c r="D135" i="1"/>
  <c r="E135" i="1"/>
  <c r="F135" i="1"/>
  <c r="G135" i="1"/>
  <c r="H135" i="1"/>
  <c r="I135" i="1"/>
  <c r="C130" i="1"/>
  <c r="D130" i="1"/>
  <c r="E130" i="1"/>
  <c r="F130" i="1"/>
  <c r="G130" i="1"/>
  <c r="H130" i="1"/>
  <c r="I130" i="1"/>
  <c r="C125" i="1"/>
  <c r="D125" i="1"/>
  <c r="E125" i="1"/>
  <c r="F125" i="1"/>
  <c r="G125" i="1"/>
  <c r="H125" i="1"/>
  <c r="I125" i="1"/>
  <c r="C119" i="1"/>
  <c r="D119" i="1"/>
  <c r="E119" i="1"/>
  <c r="F119" i="1"/>
  <c r="G119" i="1"/>
  <c r="H119" i="1"/>
  <c r="I119" i="1"/>
  <c r="C114" i="1"/>
  <c r="D114" i="1"/>
  <c r="E114" i="1"/>
  <c r="F114" i="1"/>
  <c r="G114" i="1"/>
  <c r="H114" i="1"/>
  <c r="I114" i="1"/>
  <c r="C108" i="1"/>
  <c r="D108" i="1"/>
  <c r="E108" i="1"/>
  <c r="F108" i="1"/>
  <c r="G108" i="1"/>
  <c r="H108" i="1"/>
  <c r="I108" i="1"/>
  <c r="C103" i="1"/>
  <c r="D103" i="1"/>
  <c r="E103" i="1"/>
  <c r="F103" i="1"/>
  <c r="G103" i="1"/>
  <c r="H103" i="1"/>
  <c r="I103" i="1"/>
  <c r="C98" i="1"/>
  <c r="D98" i="1"/>
  <c r="E98" i="1"/>
  <c r="F98" i="1"/>
  <c r="G98" i="1"/>
  <c r="H98" i="1"/>
  <c r="I98" i="1"/>
  <c r="C93" i="1"/>
  <c r="D93" i="1"/>
  <c r="E93" i="1"/>
  <c r="F93" i="1"/>
  <c r="G93" i="1"/>
  <c r="H93" i="1"/>
  <c r="I93" i="1"/>
  <c r="C88" i="1"/>
  <c r="D88" i="1"/>
  <c r="E88" i="1"/>
  <c r="F88" i="1"/>
  <c r="G88" i="1"/>
  <c r="H88" i="1"/>
  <c r="I88" i="1"/>
  <c r="C82" i="1"/>
  <c r="D82" i="1"/>
  <c r="E82" i="1"/>
  <c r="F82" i="1"/>
  <c r="G82" i="1"/>
  <c r="H82" i="1"/>
  <c r="I82" i="1"/>
  <c r="C77" i="1"/>
  <c r="D77" i="1"/>
  <c r="E77" i="1"/>
  <c r="F77" i="1"/>
  <c r="G77" i="1"/>
  <c r="H77" i="1"/>
  <c r="I77" i="1"/>
  <c r="C72" i="1"/>
  <c r="D72" i="1"/>
  <c r="E72" i="1"/>
  <c r="F72" i="1"/>
  <c r="G72" i="1"/>
  <c r="H72" i="1"/>
  <c r="I72" i="1"/>
  <c r="C67" i="1"/>
  <c r="D67" i="1"/>
  <c r="E67" i="1"/>
  <c r="F67" i="1"/>
  <c r="G67" i="1"/>
  <c r="H67" i="1"/>
  <c r="I67" i="1"/>
  <c r="C62" i="1"/>
  <c r="D62" i="1"/>
  <c r="E62" i="1"/>
  <c r="F62" i="1"/>
  <c r="G62" i="1"/>
  <c r="H62" i="1"/>
  <c r="I62" i="1"/>
  <c r="C57" i="1"/>
  <c r="D57" i="1"/>
  <c r="E57" i="1"/>
  <c r="F57" i="1"/>
  <c r="G57" i="1"/>
  <c r="H57" i="1"/>
  <c r="I57" i="1"/>
  <c r="C52" i="1"/>
  <c r="D52" i="1"/>
  <c r="E52" i="1"/>
  <c r="F52" i="1"/>
  <c r="G52" i="1"/>
  <c r="H52" i="1"/>
  <c r="I52" i="1"/>
  <c r="C45" i="1"/>
  <c r="D45" i="1"/>
  <c r="E45" i="1"/>
  <c r="F45" i="1"/>
  <c r="G45" i="1"/>
  <c r="H45" i="1"/>
  <c r="I45" i="1"/>
  <c r="C42" i="1"/>
  <c r="D42" i="1"/>
  <c r="E42" i="1"/>
  <c r="F42" i="1"/>
  <c r="G42" i="1"/>
  <c r="H42" i="1"/>
  <c r="I42" i="1"/>
  <c r="C37" i="1"/>
  <c r="D37" i="1"/>
  <c r="E37" i="1"/>
  <c r="F37" i="1"/>
  <c r="G37" i="1"/>
  <c r="H37" i="1"/>
  <c r="I37" i="1"/>
  <c r="C28" i="1"/>
  <c r="D28" i="1"/>
  <c r="E28" i="1"/>
  <c r="F28" i="1"/>
  <c r="G28" i="1"/>
  <c r="H28" i="1"/>
  <c r="I28" i="1"/>
  <c r="C23" i="1"/>
  <c r="D23" i="1"/>
  <c r="E23" i="1"/>
  <c r="F23" i="1"/>
  <c r="G23" i="1"/>
  <c r="H23" i="1"/>
  <c r="I23" i="1"/>
  <c r="C19" i="1"/>
  <c r="D19" i="1"/>
  <c r="E19" i="1"/>
  <c r="F19" i="1"/>
  <c r="G19" i="1"/>
  <c r="H19" i="1"/>
  <c r="I19" i="1"/>
  <c r="C14" i="1"/>
  <c r="D14" i="1"/>
  <c r="E14" i="1"/>
  <c r="F14" i="1"/>
  <c r="G14" i="1"/>
  <c r="H14" i="1"/>
  <c r="I14" i="1"/>
  <c r="C161" i="1"/>
  <c r="D161" i="1"/>
  <c r="E161" i="1"/>
  <c r="F161" i="1"/>
  <c r="G161" i="1"/>
  <c r="H161" i="1"/>
  <c r="I161" i="1"/>
  <c r="C171" i="1"/>
  <c r="D171" i="1"/>
  <c r="E171" i="1"/>
  <c r="F171" i="1"/>
  <c r="G171" i="1"/>
  <c r="H171" i="1"/>
  <c r="I171" i="1"/>
  <c r="C176" i="1"/>
  <c r="D176" i="1"/>
  <c r="E176" i="1"/>
  <c r="F176" i="1"/>
  <c r="G176" i="1"/>
  <c r="H176" i="1"/>
  <c r="I176" i="1"/>
  <c r="C185" i="1"/>
  <c r="D185" i="1"/>
  <c r="E185" i="1"/>
  <c r="F185" i="1"/>
  <c r="G185" i="1"/>
  <c r="H185" i="1"/>
  <c r="I185" i="1"/>
  <c r="B186" i="1"/>
  <c r="C190" i="1"/>
  <c r="D190" i="1"/>
  <c r="E190" i="1"/>
  <c r="F190" i="1"/>
  <c r="G190" i="1"/>
  <c r="H190" i="1"/>
  <c r="I190" i="1"/>
  <c r="C196" i="1"/>
  <c r="D196" i="1"/>
  <c r="E196" i="1"/>
  <c r="F196" i="1"/>
  <c r="G196" i="1"/>
  <c r="H196" i="1"/>
  <c r="I196" i="1"/>
  <c r="C200" i="1"/>
  <c r="D200" i="1"/>
  <c r="E200" i="1"/>
  <c r="F200" i="1"/>
  <c r="G200" i="1"/>
  <c r="H200" i="1"/>
  <c r="I200" i="1"/>
  <c r="C216" i="1"/>
  <c r="D216" i="1"/>
  <c r="E216" i="1"/>
  <c r="F216" i="1"/>
  <c r="G216" i="1"/>
  <c r="H216" i="1"/>
  <c r="I216" i="1"/>
  <c r="F221" i="1"/>
  <c r="E221" i="1"/>
  <c r="D221" i="1"/>
  <c r="C221" i="1"/>
  <c r="G221" i="1"/>
  <c r="H221" i="1"/>
  <c r="I221" i="1"/>
  <c r="E226" i="1"/>
  <c r="C226" i="1"/>
  <c r="D226" i="1"/>
  <c r="F226" i="1"/>
  <c r="G226" i="1"/>
  <c r="H226" i="1"/>
  <c r="I226" i="1"/>
  <c r="F234" i="1"/>
  <c r="C234" i="1"/>
  <c r="D234" i="1"/>
  <c r="E234" i="1"/>
  <c r="G234" i="1"/>
  <c r="H234" i="1"/>
  <c r="I234" i="1"/>
  <c r="F239" i="1"/>
  <c r="C239" i="1"/>
  <c r="D239" i="1"/>
  <c r="E239" i="1"/>
  <c r="G239" i="1"/>
  <c r="H239" i="1"/>
  <c r="I239" i="1"/>
  <c r="C51" i="1" l="1"/>
  <c r="B136" i="1"/>
  <c r="B135" i="1" s="1"/>
  <c r="B170" i="1" l="1"/>
  <c r="B202" i="1"/>
  <c r="B212" i="1" l="1"/>
  <c r="B243" i="1"/>
  <c r="B238" i="1"/>
  <c r="B230" i="1"/>
  <c r="B225" i="1"/>
  <c r="B220" i="1"/>
  <c r="B219" i="1"/>
  <c r="B199" i="1"/>
  <c r="B194" i="1"/>
  <c r="B189" i="1"/>
  <c r="B180" i="1"/>
  <c r="B175" i="1"/>
  <c r="B165" i="1"/>
  <c r="B112" i="1"/>
  <c r="B107" i="1"/>
  <c r="B102" i="1"/>
  <c r="B97" i="1"/>
  <c r="B92" i="1"/>
  <c r="B81" i="1"/>
  <c r="B76" i="1"/>
  <c r="B71" i="1"/>
  <c r="B66" i="1"/>
  <c r="B61" i="1"/>
  <c r="B56" i="1"/>
  <c r="B49" i="1"/>
  <c r="B44" i="1"/>
  <c r="B41" i="1"/>
  <c r="B32" i="1"/>
  <c r="B27" i="1"/>
  <c r="B22" i="1"/>
  <c r="B18" i="1"/>
  <c r="B17" i="1" l="1"/>
  <c r="B240" i="1" l="1"/>
  <c r="B241" i="1"/>
  <c r="B242" i="1"/>
  <c r="B239" i="1" l="1"/>
  <c r="C213" i="1"/>
  <c r="B111" i="1"/>
  <c r="I213" i="1"/>
  <c r="H213" i="1"/>
  <c r="G213" i="1"/>
  <c r="F213" i="1"/>
  <c r="E213" i="1"/>
  <c r="D213" i="1"/>
  <c r="I203" i="1"/>
  <c r="H203" i="1"/>
  <c r="G203" i="1"/>
  <c r="F203" i="1"/>
  <c r="E203" i="1"/>
  <c r="D203" i="1"/>
  <c r="C203" i="1"/>
  <c r="I181" i="1"/>
  <c r="H181" i="1"/>
  <c r="G181" i="1"/>
  <c r="F181" i="1"/>
  <c r="E181" i="1"/>
  <c r="D181" i="1"/>
  <c r="C181" i="1"/>
  <c r="B157" i="1"/>
  <c r="I150" i="1"/>
  <c r="H150" i="1"/>
  <c r="G150" i="1"/>
  <c r="F150" i="1"/>
  <c r="E150" i="1"/>
  <c r="D150" i="1"/>
  <c r="C150" i="1"/>
  <c r="I140" i="1"/>
  <c r="H140" i="1"/>
  <c r="G140" i="1"/>
  <c r="F140" i="1"/>
  <c r="E140" i="1"/>
  <c r="D140" i="1"/>
  <c r="C140" i="1"/>
  <c r="I33" i="1"/>
  <c r="H33" i="1"/>
  <c r="G33" i="1"/>
  <c r="F33" i="1"/>
  <c r="E33" i="1"/>
  <c r="D33" i="1"/>
  <c r="C33" i="1"/>
  <c r="B237" i="1"/>
  <c r="B229" i="1"/>
  <c r="B224" i="1"/>
  <c r="B211" i="1"/>
  <c r="B206" i="1"/>
  <c r="B201" i="1"/>
  <c r="B200" i="1" s="1"/>
  <c r="B198" i="1"/>
  <c r="B193" i="1"/>
  <c r="B188" i="1"/>
  <c r="B184" i="1"/>
  <c r="B179" i="1"/>
  <c r="B174" i="1"/>
  <c r="B169" i="1"/>
  <c r="B164" i="1"/>
  <c r="B148" i="1"/>
  <c r="B143" i="1"/>
  <c r="B142" i="1" s="1"/>
  <c r="B138" i="1"/>
  <c r="B137" i="1" s="1"/>
  <c r="B133" i="1"/>
  <c r="B128" i="1"/>
  <c r="B122" i="1"/>
  <c r="B117" i="1"/>
  <c r="B106" i="1"/>
  <c r="B101" i="1"/>
  <c r="B96" i="1"/>
  <c r="B91" i="1"/>
  <c r="B85" i="1"/>
  <c r="B80" i="1"/>
  <c r="B75" i="1"/>
  <c r="B70" i="1"/>
  <c r="B65" i="1"/>
  <c r="B60" i="1"/>
  <c r="B55" i="1"/>
  <c r="B48" i="1"/>
  <c r="B43" i="1"/>
  <c r="B42" i="1" s="1"/>
  <c r="B40" i="1"/>
  <c r="B36" i="1"/>
  <c r="B31" i="1"/>
  <c r="B26" i="1"/>
  <c r="B21" i="1"/>
  <c r="B209" i="1"/>
  <c r="B210" i="1"/>
  <c r="B236" i="1"/>
  <c r="B228" i="1"/>
  <c r="B223" i="1"/>
  <c r="B218" i="1"/>
  <c r="B215" i="1"/>
  <c r="B162" i="1"/>
  <c r="B205" i="1"/>
  <c r="B197" i="1"/>
  <c r="B192" i="1"/>
  <c r="B187" i="1"/>
  <c r="B185" i="1" s="1"/>
  <c r="B183" i="1"/>
  <c r="B178" i="1"/>
  <c r="B173" i="1"/>
  <c r="B168" i="1"/>
  <c r="B163" i="1"/>
  <c r="B116" i="1"/>
  <c r="B151" i="1"/>
  <c r="B150" i="1" s="1"/>
  <c r="B156" i="1"/>
  <c r="B152" i="1"/>
  <c r="B147" i="1"/>
  <c r="B132" i="1"/>
  <c r="B127" i="1"/>
  <c r="B121" i="1"/>
  <c r="B110" i="1"/>
  <c r="B105" i="1"/>
  <c r="B100" i="1"/>
  <c r="B95" i="1"/>
  <c r="B90" i="1"/>
  <c r="B84" i="1"/>
  <c r="B79" i="1"/>
  <c r="B74" i="1"/>
  <c r="B69" i="1"/>
  <c r="B64" i="1"/>
  <c r="B59" i="1"/>
  <c r="B54" i="1"/>
  <c r="B20" i="1"/>
  <c r="B24" i="1"/>
  <c r="B25" i="1"/>
  <c r="B16" i="1"/>
  <c r="B47" i="1"/>
  <c r="B39" i="1"/>
  <c r="B35" i="1"/>
  <c r="B30" i="1"/>
  <c r="B19" i="1" l="1"/>
  <c r="B208" i="1"/>
  <c r="B161" i="1"/>
  <c r="B23" i="1"/>
  <c r="D51" i="1"/>
  <c r="E13" i="1"/>
  <c r="E12" i="1" s="1"/>
  <c r="C13" i="1"/>
  <c r="H13" i="1"/>
  <c r="D13" i="1"/>
  <c r="G13" i="1"/>
  <c r="F13" i="1"/>
  <c r="I13" i="1"/>
  <c r="E51" i="1"/>
  <c r="I51" i="1"/>
  <c r="H51" i="1"/>
  <c r="G51" i="1"/>
  <c r="F51" i="1"/>
  <c r="B196" i="1"/>
  <c r="B83" i="1"/>
  <c r="B235" i="1"/>
  <c r="B234" i="1" s="1"/>
  <c r="B227" i="1"/>
  <c r="B226" i="1" s="1"/>
  <c r="B34" i="1" l="1"/>
  <c r="B33" i="1" s="1"/>
  <c r="B29" i="1"/>
  <c r="B28" i="1" s="1"/>
  <c r="B15" i="1"/>
  <c r="B14" i="1" s="1"/>
  <c r="B182" i="1" l="1"/>
  <c r="B181" i="1" s="1"/>
  <c r="B177" i="1"/>
  <c r="B176" i="1" s="1"/>
  <c r="B172" i="1" l="1"/>
  <c r="B171" i="1" s="1"/>
  <c r="B214" i="1"/>
  <c r="B213" i="1" s="1"/>
  <c r="B58" i="1"/>
  <c r="B57" i="1" s="1"/>
  <c r="B53" i="1"/>
  <c r="B52" i="1" s="1"/>
  <c r="B222" i="1"/>
  <c r="B221" i="1" s="1"/>
  <c r="B217" i="1"/>
  <c r="B216" i="1" s="1"/>
  <c r="B204" i="1"/>
  <c r="B203" i="1" s="1"/>
  <c r="B191" i="1"/>
  <c r="B190" i="1" s="1"/>
  <c r="B167" i="1"/>
  <c r="B155" i="1"/>
  <c r="B154" i="1" s="1"/>
  <c r="B146" i="1"/>
  <c r="B145" i="1" s="1"/>
  <c r="B141" i="1"/>
  <c r="B140" i="1" s="1"/>
  <c r="B131" i="1"/>
  <c r="B130" i="1" s="1"/>
  <c r="B126" i="1"/>
  <c r="B125" i="1" s="1"/>
  <c r="B120" i="1"/>
  <c r="B119" i="1" s="1"/>
  <c r="B115" i="1"/>
  <c r="B109" i="1"/>
  <c r="B108" i="1" s="1"/>
  <c r="B104" i="1"/>
  <c r="B103" i="1" s="1"/>
  <c r="B99" i="1"/>
  <c r="B98" i="1" s="1"/>
  <c r="B94" i="1"/>
  <c r="B93" i="1" s="1"/>
  <c r="B89" i="1"/>
  <c r="B88" i="1" s="1"/>
  <c r="B78" i="1"/>
  <c r="B77" i="1" s="1"/>
  <c r="B73" i="1"/>
  <c r="B72" i="1" s="1"/>
  <c r="B68" i="1"/>
  <c r="B67" i="1" s="1"/>
  <c r="B63" i="1"/>
  <c r="B62" i="1" s="1"/>
  <c r="B46" i="1"/>
  <c r="B45" i="1" s="1"/>
  <c r="B38" i="1"/>
  <c r="B37" i="1" s="1"/>
  <c r="B160" i="1" l="1"/>
  <c r="B159" i="1" s="1"/>
  <c r="B11" i="1" s="1"/>
  <c r="B51" i="1"/>
  <c r="B50" i="1" s="1"/>
  <c r="C12" i="1"/>
  <c r="F12" i="1"/>
  <c r="B13" i="1" l="1"/>
  <c r="B12" i="1" s="1"/>
  <c r="D113" i="1"/>
  <c r="E160" i="1"/>
  <c r="C113" i="1"/>
  <c r="C50" i="1" s="1"/>
  <c r="F113" i="1"/>
  <c r="F160" i="1"/>
  <c r="I160" i="1"/>
  <c r="E113" i="1"/>
  <c r="I113" i="1"/>
  <c r="G113" i="1"/>
  <c r="G50" i="1" s="1"/>
  <c r="H160" i="1"/>
  <c r="G160" i="1"/>
  <c r="H113" i="1"/>
  <c r="I12" i="1"/>
  <c r="H12" i="1"/>
  <c r="G12" i="1"/>
  <c r="D12" i="1"/>
  <c r="I159" i="1" l="1"/>
  <c r="I11" i="1" s="1"/>
  <c r="H50" i="1"/>
  <c r="F159" i="1"/>
  <c r="F11" i="1" s="1"/>
  <c r="E50" i="1"/>
  <c r="G159" i="1"/>
  <c r="G11" i="1" s="1"/>
  <c r="H159" i="1"/>
  <c r="H11" i="1" s="1"/>
  <c r="I50" i="1"/>
  <c r="C11" i="1"/>
  <c r="E159" i="1"/>
  <c r="E11" i="1" s="1"/>
  <c r="F50" i="1"/>
  <c r="D159" i="1"/>
  <c r="D11" i="1" s="1"/>
  <c r="D50" i="1"/>
</calcChain>
</file>

<file path=xl/sharedStrings.xml><?xml version="1.0" encoding="utf-8"?>
<sst xmlns="http://schemas.openxmlformats.org/spreadsheetml/2006/main" count="261" uniqueCount="56">
  <si>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</si>
  <si>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</si>
  <si>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</si>
  <si>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</si>
  <si>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</si>
  <si>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</si>
  <si>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</si>
  <si>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</si>
  <si>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</si>
  <si>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</si>
  <si>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</si>
  <si>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</si>
  <si>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</si>
  <si>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</si>
  <si>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</si>
  <si>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</si>
  <si>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</si>
  <si>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</si>
  <si>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</si>
  <si>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</si>
  <si>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</si>
  <si>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</si>
  <si>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</si>
  <si>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</si>
  <si>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</si>
  <si>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</si>
  <si>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</si>
  <si>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</si>
  <si>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</si>
  <si>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>(2) Se refiere  a las unidades  de  vivienda,  locales  comerciales y oficinas  que  contiene un  centro comercial,   salones  en un centro educativo,</t>
  </si>
  <si>
    <t>(3) Incluye cuartos de alquiler.</t>
  </si>
  <si>
    <t xml:space="preserve">(4) Son edificios y  estructuras destinadas a albergues,  estacionamientos,  galeras  para criaderos y  ceba de animales,  clubes, salas de reuniones,  cines, teatros, </t>
  </si>
  <si>
    <t xml:space="preserve">     estadios deportivos y otros para el esparcimiento. </t>
  </si>
  <si>
    <t xml:space="preserve"> -  Cantidad nula o cero.</t>
  </si>
  <si>
    <t>(P) Cifras preliminares.</t>
  </si>
  <si>
    <t>Tercer trimestre</t>
  </si>
  <si>
    <t>Segundo trimestre</t>
  </si>
  <si>
    <t>Edificio de apartamento (3)</t>
  </si>
  <si>
    <t xml:space="preserve">  Otros (4)</t>
  </si>
  <si>
    <t>República de Panamá</t>
  </si>
  <si>
    <t>CONTRALORÍA GENERAL DE LA REPÚBLICA</t>
  </si>
  <si>
    <t>Instituto Nacional de Estadística y Censo</t>
  </si>
  <si>
    <t>San Miguelito</t>
  </si>
  <si>
    <t xml:space="preserve">     habitaciones en un hotel, etc.</t>
  </si>
  <si>
    <t>2021 (P)</t>
  </si>
  <si>
    <t>Cuarto trimestre</t>
  </si>
  <si>
    <t>Industrias</t>
  </si>
  <si>
    <t>Cuadro 3.  METROS CUADRADOS CONSTRUIDOS EN LAS PROVINCIAS DE COLÓN, PANAMÁ Y PANAMÁ OESTE, POR NÚMERO</t>
  </si>
  <si>
    <t xml:space="preserve">  DE EDIFICACIONES, UNIDADES Y ÁREA, SEGÚN TIPO DE EDIFICACIÓN: CUARTO TRIMESTRE 2021(P)</t>
  </si>
  <si>
    <t>(1) Son obras que continúan el proceso constructivo.</t>
  </si>
  <si>
    <t xml:space="preserve">           se debe a cambios de diseño efectuados por los informantes.</t>
  </si>
  <si>
    <t>La Chorrera (Continuación)</t>
  </si>
  <si>
    <t>Arraiján (Continuación)</t>
  </si>
  <si>
    <t>San Miguelito (Continuación)</t>
  </si>
  <si>
    <t>Panamá (Continuación)</t>
  </si>
  <si>
    <t>NOTA: Obras que iniciaron, continuaron y culminaron el proceso de construcción en el período de referencia. La diferencia en algunos datos publicados, anteriormente,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</si>
</sst>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4" borderId="0" xfId="0" applyFont="1" applyFill="1"/>
    <xf numFmtId="166" fontId="3" fillId="4" borderId="0" xfId="0" applyNumberFormat="1" applyFont="1" applyFill="1" applyAlignment="1">
      <alignment horizontal="center"/>
    </xf>
    <xf numFmtId="164" fontId="2" fillId="4" borderId="9" xfId="2" applyNumberFormat="1" applyFont="1" applyFill="1" applyBorder="1" applyAlignment="1"/>
    <xf numFmtId="166" fontId="3" fillId="4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left" indent="2"/>
    </xf>
    <xf numFmtId="166" fontId="3" fillId="4" borderId="0" xfId="0" applyNumberFormat="1" applyFont="1" applyFill="1" applyAlignment="1">
      <alignment horizontal="left" indent="4"/>
    </xf>
    <xf numFmtId="166" fontId="3" fillId="4" borderId="0" xfId="0" applyNumberFormat="1" applyFont="1" applyFill="1" applyAlignment="1">
      <alignment horizontal="left" indent="7"/>
    </xf>
    <xf numFmtId="164" fontId="2" fillId="4" borderId="6" xfId="2" applyNumberFormat="1" applyFont="1" applyFill="1" applyBorder="1" applyAlignment="1"/>
    <xf numFmtId="164" fontId="4" fillId="4" borderId="6" xfId="1" applyNumberFormat="1" applyFont="1" applyFill="1" applyBorder="1"/>
    <xf numFmtId="164" fontId="4" fillId="4" borderId="9" xfId="1" applyNumberFormat="1" applyFont="1" applyFill="1" applyBorder="1"/>
    <xf numFmtId="0" fontId="3" fillId="4" borderId="10" xfId="0" applyFont="1" applyFill="1" applyBorder="1" applyAlignment="1">
      <alignment horizontal="left" indent="7"/>
    </xf>
    <xf numFmtId="164" fontId="4" fillId="4" borderId="11" xfId="1" applyNumberFormat="1" applyFont="1" applyFill="1" applyBorder="1"/>
    <xf numFmtId="0" fontId="0" fillId="0" borderId="0" xfId="0" applyBorder="1"/>
    <xf numFmtId="164" fontId="2" fillId="4" borderId="6" xfId="0" applyNumberFormat="1" applyFont="1" applyFill="1" applyBorder="1"/>
    <xf numFmtId="164" fontId="2" fillId="4" borderId="6" xfId="0" applyNumberFormat="1" applyFont="1" applyFill="1" applyBorder="1" applyAlignment="1">
      <alignment vertical="center"/>
    </xf>
    <xf numFmtId="166" fontId="3" fillId="4" borderId="0" xfId="0" applyNumberFormat="1" applyFont="1" applyFill="1" applyBorder="1" applyAlignment="1">
      <alignment horizontal="left" indent="7"/>
    </xf>
    <xf numFmtId="164" fontId="5" fillId="4" borderId="6" xfId="1" applyNumberFormat="1" applyFont="1" applyFill="1" applyBorder="1"/>
    <xf numFmtId="166" fontId="3" fillId="4" borderId="0" xfId="0" applyNumberFormat="1" applyFont="1" applyFill="1" applyBorder="1" applyAlignment="1">
      <alignment horizontal="left" indent="4"/>
    </xf>
    <xf numFmtId="164" fontId="2" fillId="4" borderId="8" xfId="0" applyNumberFormat="1" applyFont="1" applyFill="1" applyBorder="1"/>
    <xf numFmtId="164" fontId="5" fillId="4" borderId="9" xfId="1" applyNumberFormat="1" applyFont="1" applyFill="1" applyBorder="1"/>
    <xf numFmtId="164" fontId="4" fillId="4" borderId="8" xfId="1" applyNumberFormat="1" applyFont="1" applyFill="1" applyBorder="1"/>
    <xf numFmtId="49" fontId="4" fillId="4" borderId="0" xfId="1" applyNumberFormat="1" applyFill="1"/>
    <xf numFmtId="0" fontId="4" fillId="4" borderId="0" xfId="1" applyFill="1"/>
    <xf numFmtId="49" fontId="4" fillId="4" borderId="0" xfId="1" applyNumberFormat="1" applyFill="1" applyAlignment="1">
      <alignment vertical="center"/>
    </xf>
    <xf numFmtId="41" fontId="4" fillId="4" borderId="0" xfId="3" applyNumberFormat="1" applyFont="1" applyFill="1" applyBorder="1" applyAlignment="1">
      <alignment horizontal="left"/>
    </xf>
    <xf numFmtId="0" fontId="7" fillId="4" borderId="0" xfId="0" applyFont="1" applyFill="1"/>
    <xf numFmtId="0" fontId="0" fillId="0" borderId="0" xfId="0" applyFill="1" applyBorder="1"/>
    <xf numFmtId="164" fontId="0" fillId="0" borderId="0" xfId="0" applyNumberFormat="1" applyBorder="1"/>
    <xf numFmtId="0" fontId="3" fillId="0" borderId="0" xfId="0" applyFont="1" applyBorder="1"/>
    <xf numFmtId="0" fontId="3" fillId="0" borderId="0" xfId="0" applyFont="1"/>
    <xf numFmtId="0" fontId="3" fillId="4" borderId="0" xfId="0" applyFont="1" applyFill="1" applyAlignment="1">
      <alignment horizontal="center"/>
    </xf>
    <xf numFmtId="0" fontId="3" fillId="4" borderId="0" xfId="0" applyFont="1" applyFill="1" applyBorder="1" applyAlignment="1">
      <alignment horizontal="left" indent="7"/>
    </xf>
    <xf numFmtId="164" fontId="2" fillId="4" borderId="0" xfId="0" applyNumberFormat="1" applyFont="1" applyFill="1" applyBorder="1"/>
    <xf numFmtId="164" fontId="4" fillId="4" borderId="0" xfId="1" applyNumberFormat="1" applyFont="1" applyFill="1" applyBorder="1"/>
    <xf numFmtId="164" fontId="4" fillId="0" borderId="6" xfId="1" applyNumberFormat="1" applyFont="1" applyFill="1" applyBorder="1"/>
    <xf numFmtId="166" fontId="3" fillId="0" borderId="0" xfId="0" applyNumberFormat="1" applyFont="1" applyFill="1" applyAlignment="1">
      <alignment horizontal="left" indent="7"/>
    </xf>
    <xf numFmtId="166" fontId="3" fillId="0" borderId="0" xfId="0" applyNumberFormat="1" applyFont="1" applyFill="1" applyBorder="1" applyAlignment="1">
      <alignment horizontal="left" indent="7"/>
    </xf>
    <xf numFmtId="164" fontId="2" fillId="0" borderId="6" xfId="2" applyNumberFormat="1" applyFont="1" applyFill="1" applyBorder="1" applyAlignment="1"/>
    <xf numFmtId="164" fontId="2" fillId="0" borderId="2" xfId="2" applyNumberFormat="1" applyFont="1" applyFill="1" applyBorder="1" applyAlignment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0" borderId="12" xfId="2" applyNumberFormat="1" applyFont="1" applyFill="1" applyBorder="1" applyAlignment="1"/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3"/>
  <sheetViews>
    <sheetView tabSelected="1" topLeftCell="A2" zoomScale="84" zoomScaleNormal="84" workbookViewId="0">
      <selection activeCell="J11" sqref="J11"/>
    </sheetView>
  </sheetViews>
  <sheetFormatPr baseColWidth="10" defaultRowHeight="15" x14ac:dyDescent="0.25"/>
  <cols>
    <col min="1" max="1" width="30.7109375" customWidth="1"/>
    <col min="2" max="5" width="15.28515625" customWidth="1"/>
    <col min="6" max="9" width="15.7109375" customWidth="1"/>
    <col min="10" max="10" width="11.42578125" style="18"/>
    <col min="14" max="14" width="13.5703125" bestFit="1" customWidth="1"/>
  </cols>
  <sheetData>
    <row r="1" spans="1:31" s="35" customFormat="1" ht="12.75" x14ac:dyDescent="0.2">
      <c r="A1" s="45" t="s">
        <v>39</v>
      </c>
      <c r="B1" s="45"/>
      <c r="C1" s="45"/>
      <c r="D1" s="45"/>
      <c r="E1" s="45"/>
      <c r="F1" s="45"/>
      <c r="G1" s="45"/>
      <c r="H1" s="45"/>
      <c r="I1" s="45"/>
      <c r="J1" s="34"/>
    </row>
    <row r="2" spans="1:31" s="35" customFormat="1" ht="12.75" x14ac:dyDescent="0.2">
      <c r="A2" s="46" t="s">
        <v>40</v>
      </c>
      <c r="B2" s="46"/>
      <c r="C2" s="46"/>
      <c r="D2" s="46"/>
      <c r="E2" s="46"/>
      <c r="F2" s="46"/>
      <c r="G2" s="46"/>
      <c r="H2" s="46"/>
      <c r="I2" s="46"/>
      <c r="J2" s="34"/>
    </row>
    <row r="3" spans="1:31" s="35" customFormat="1" ht="12.75" x14ac:dyDescent="0.2">
      <c r="A3" s="45" t="s">
        <v>41</v>
      </c>
      <c r="B3" s="45"/>
      <c r="C3" s="45"/>
      <c r="D3" s="45"/>
      <c r="E3" s="45"/>
      <c r="F3" s="45"/>
      <c r="G3" s="45"/>
      <c r="H3" s="45"/>
      <c r="I3" s="45"/>
      <c r="J3" s="34"/>
    </row>
    <row r="4" spans="1:31" s="35" customFormat="1" ht="12.75" x14ac:dyDescent="0.2">
      <c r="A4" s="36"/>
      <c r="B4" s="36"/>
      <c r="C4" s="36"/>
      <c r="D4" s="36"/>
      <c r="E4" s="36"/>
      <c r="F4" s="36"/>
      <c r="G4" s="36"/>
      <c r="H4" s="36"/>
      <c r="I4" s="36"/>
      <c r="J4" s="34"/>
    </row>
    <row r="5" spans="1:31" x14ac:dyDescent="0.25">
      <c r="A5" s="46" t="s">
        <v>47</v>
      </c>
      <c r="B5" s="46"/>
      <c r="C5" s="46"/>
      <c r="D5" s="46"/>
      <c r="E5" s="46"/>
      <c r="F5" s="46"/>
      <c r="G5" s="46"/>
      <c r="H5" s="46"/>
      <c r="I5" s="46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x14ac:dyDescent="0.25">
      <c r="A6" s="46" t="s">
        <v>48</v>
      </c>
      <c r="B6" s="46"/>
      <c r="C6" s="46"/>
      <c r="D6" s="46"/>
      <c r="E6" s="46"/>
      <c r="F6" s="46"/>
      <c r="G6" s="46"/>
      <c r="H6" s="46"/>
      <c r="I6" s="46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x14ac:dyDescent="0.25">
      <c r="A7" s="6"/>
      <c r="B7" s="6"/>
      <c r="C7" s="6"/>
      <c r="D7" s="6"/>
      <c r="E7" s="6"/>
      <c r="F7" s="6"/>
      <c r="G7" s="6"/>
      <c r="H7" s="6"/>
      <c r="I7" s="6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x14ac:dyDescent="0.25">
      <c r="A8" s="47" t="s">
        <v>0</v>
      </c>
      <c r="B8" s="50" t="s">
        <v>1</v>
      </c>
      <c r="C8" s="53" t="s">
        <v>2</v>
      </c>
      <c r="D8" s="54"/>
      <c r="E8" s="54"/>
      <c r="F8" s="54"/>
      <c r="G8" s="55" t="s">
        <v>3</v>
      </c>
      <c r="H8" s="55"/>
      <c r="I8" s="56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ht="40.5" customHeight="1" x14ac:dyDescent="0.25">
      <c r="A9" s="48"/>
      <c r="B9" s="51"/>
      <c r="C9" s="53" t="s">
        <v>4</v>
      </c>
      <c r="D9" s="53"/>
      <c r="E9" s="53"/>
      <c r="F9" s="1" t="s">
        <v>5</v>
      </c>
      <c r="G9" s="57"/>
      <c r="H9" s="57"/>
      <c r="I9" s="5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ht="45" customHeight="1" x14ac:dyDescent="0.25">
      <c r="A10" s="49"/>
      <c r="B10" s="52"/>
      <c r="C10" s="2" t="s">
        <v>6</v>
      </c>
      <c r="D10" s="2" t="s">
        <v>7</v>
      </c>
      <c r="E10" s="3" t="s">
        <v>8</v>
      </c>
      <c r="F10" s="4" t="s">
        <v>9</v>
      </c>
      <c r="G10" s="2" t="s">
        <v>6</v>
      </c>
      <c r="H10" s="2" t="s">
        <v>7</v>
      </c>
      <c r="I10" s="5" t="s">
        <v>10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ht="30.75" customHeight="1" x14ac:dyDescent="0.25">
      <c r="A11" s="7" t="s">
        <v>44</v>
      </c>
      <c r="B11" s="44">
        <f>B12+B159+B50</f>
        <v>1575573.55</v>
      </c>
      <c r="C11" s="44">
        <f>C12+C159+C50</f>
        <v>5210</v>
      </c>
      <c r="D11" s="44">
        <f t="shared" ref="C11:I11" si="0">D12+D159+D50</f>
        <v>8610</v>
      </c>
      <c r="E11" s="44">
        <f t="shared" si="0"/>
        <v>560768</v>
      </c>
      <c r="F11" s="44">
        <f t="shared" si="0"/>
        <v>903186.77</v>
      </c>
      <c r="G11" s="44">
        <f t="shared" si="0"/>
        <v>7006</v>
      </c>
      <c r="H11" s="44">
        <f t="shared" si="0"/>
        <v>12132</v>
      </c>
      <c r="I11" s="59">
        <f t="shared" si="0"/>
        <v>110768.78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28.5" customHeight="1" x14ac:dyDescent="0.25">
      <c r="A12" s="9" t="s">
        <v>11</v>
      </c>
      <c r="B12" s="13">
        <f>B13</f>
        <v>109934</v>
      </c>
      <c r="C12" s="8">
        <f>C13</f>
        <v>138</v>
      </c>
      <c r="D12" s="8">
        <f t="shared" ref="D12:I12" si="1">D13</f>
        <v>354</v>
      </c>
      <c r="E12" s="8">
        <f>E13</f>
        <v>14595</v>
      </c>
      <c r="F12" s="8">
        <f>F13</f>
        <v>90297</v>
      </c>
      <c r="G12" s="8">
        <f t="shared" si="1"/>
        <v>67</v>
      </c>
      <c r="H12" s="8">
        <f>H13</f>
        <v>162</v>
      </c>
      <c r="I12" s="8">
        <f t="shared" si="1"/>
        <v>5042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ht="28.5" customHeight="1" x14ac:dyDescent="0.25">
      <c r="A13" s="10" t="s">
        <v>11</v>
      </c>
      <c r="B13" s="8">
        <f t="shared" ref="B13:I13" si="2">B14+B23+B28+B37+B42+B45+B33+B19</f>
        <v>109934</v>
      </c>
      <c r="C13" s="8">
        <f t="shared" si="2"/>
        <v>138</v>
      </c>
      <c r="D13" s="8">
        <f t="shared" si="2"/>
        <v>354</v>
      </c>
      <c r="E13" s="8">
        <f t="shared" si="2"/>
        <v>14595</v>
      </c>
      <c r="F13" s="8">
        <f t="shared" si="2"/>
        <v>90297</v>
      </c>
      <c r="G13" s="8">
        <f t="shared" si="2"/>
        <v>67</v>
      </c>
      <c r="H13" s="8">
        <f t="shared" si="2"/>
        <v>162</v>
      </c>
      <c r="I13" s="8">
        <f t="shared" si="2"/>
        <v>5042</v>
      </c>
      <c r="K13" s="18"/>
      <c r="L13" s="18"/>
      <c r="M13" s="18"/>
      <c r="N13" s="33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ht="27" customHeight="1" x14ac:dyDescent="0.25">
      <c r="A14" s="11" t="s">
        <v>12</v>
      </c>
      <c r="B14" s="13">
        <f>SUM(B15:B18)</f>
        <v>11385</v>
      </c>
      <c r="C14" s="13">
        <f t="shared" ref="C14:I14" si="3">SUM(C15:C18)</f>
        <v>113</v>
      </c>
      <c r="D14" s="13">
        <f t="shared" si="3"/>
        <v>113</v>
      </c>
      <c r="E14" s="13">
        <f t="shared" si="3"/>
        <v>3356</v>
      </c>
      <c r="F14" s="13">
        <f t="shared" si="3"/>
        <v>7172</v>
      </c>
      <c r="G14" s="13">
        <f t="shared" si="3"/>
        <v>57</v>
      </c>
      <c r="H14" s="13">
        <f t="shared" si="3"/>
        <v>57</v>
      </c>
      <c r="I14" s="8">
        <f t="shared" si="3"/>
        <v>857</v>
      </c>
      <c r="K14" s="18"/>
      <c r="L14" s="18"/>
      <c r="M14" s="18"/>
      <c r="N14" s="33"/>
      <c r="O14" s="33"/>
      <c r="P14" s="33"/>
      <c r="Q14" s="33"/>
      <c r="R14" s="33"/>
      <c r="S14" s="33"/>
      <c r="T14" s="33"/>
      <c r="U14" s="33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ht="23.1" customHeight="1" x14ac:dyDescent="0.25">
      <c r="A15" s="12" t="s">
        <v>13</v>
      </c>
      <c r="B15" s="13">
        <f>+E15+F15+I15</f>
        <v>2393</v>
      </c>
      <c r="C15" s="14">
        <v>23</v>
      </c>
      <c r="D15" s="14">
        <v>23</v>
      </c>
      <c r="E15" s="14">
        <v>682</v>
      </c>
      <c r="F15" s="14">
        <v>1693</v>
      </c>
      <c r="G15" s="14">
        <v>6</v>
      </c>
      <c r="H15" s="14">
        <v>6</v>
      </c>
      <c r="I15" s="15">
        <v>18</v>
      </c>
      <c r="K15" s="18"/>
      <c r="L15" s="18"/>
      <c r="M15" s="18"/>
      <c r="N15" s="33"/>
      <c r="O15" s="33"/>
      <c r="P15" s="33"/>
      <c r="Q15" s="33"/>
      <c r="R15" s="33"/>
      <c r="S15" s="33"/>
      <c r="T15" s="33"/>
      <c r="U15" s="33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ht="23.1" customHeight="1" x14ac:dyDescent="0.25">
      <c r="A16" s="12" t="s">
        <v>36</v>
      </c>
      <c r="B16" s="13">
        <f>+E16+F16+I16</f>
        <v>1847</v>
      </c>
      <c r="C16" s="14">
        <v>1</v>
      </c>
      <c r="D16" s="14">
        <v>1</v>
      </c>
      <c r="E16" s="14">
        <v>26</v>
      </c>
      <c r="F16" s="14">
        <v>1789</v>
      </c>
      <c r="G16" s="14">
        <v>8</v>
      </c>
      <c r="H16" s="14">
        <v>8</v>
      </c>
      <c r="I16" s="15">
        <v>32</v>
      </c>
      <c r="K16" s="18"/>
      <c r="L16" s="18"/>
      <c r="M16" s="18"/>
      <c r="N16" s="33"/>
      <c r="O16" s="33"/>
      <c r="P16" s="33"/>
      <c r="Q16" s="33"/>
      <c r="R16" s="33"/>
      <c r="S16" s="33"/>
      <c r="T16" s="33"/>
      <c r="U16" s="33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ht="23.1" customHeight="1" x14ac:dyDescent="0.25">
      <c r="A17" s="12" t="s">
        <v>35</v>
      </c>
      <c r="B17" s="13">
        <f>+E17+F17+I17</f>
        <v>1935</v>
      </c>
      <c r="C17" s="14">
        <v>19</v>
      </c>
      <c r="D17" s="14">
        <v>19</v>
      </c>
      <c r="E17" s="14">
        <v>614</v>
      </c>
      <c r="F17" s="14">
        <v>1151</v>
      </c>
      <c r="G17" s="14">
        <v>19</v>
      </c>
      <c r="H17" s="14">
        <v>19</v>
      </c>
      <c r="I17" s="15">
        <v>170</v>
      </c>
      <c r="K17" s="18"/>
      <c r="L17" s="18"/>
      <c r="M17" s="32"/>
      <c r="N17" s="33"/>
      <c r="O17" s="33"/>
      <c r="P17" s="33"/>
      <c r="Q17" s="33"/>
      <c r="R17" s="33"/>
      <c r="S17" s="33"/>
      <c r="T17" s="33"/>
      <c r="U17" s="33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ht="23.1" customHeight="1" x14ac:dyDescent="0.25">
      <c r="A18" s="12" t="s">
        <v>45</v>
      </c>
      <c r="B18" s="13">
        <f>+E18+F18+I18</f>
        <v>5210</v>
      </c>
      <c r="C18" s="14">
        <v>70</v>
      </c>
      <c r="D18" s="14">
        <v>70</v>
      </c>
      <c r="E18" s="14">
        <v>2034</v>
      </c>
      <c r="F18" s="14">
        <v>2539</v>
      </c>
      <c r="G18" s="14">
        <v>24</v>
      </c>
      <c r="H18" s="14">
        <v>24</v>
      </c>
      <c r="I18" s="15">
        <v>637</v>
      </c>
      <c r="K18" s="18"/>
      <c r="L18" s="18"/>
      <c r="M18" s="32"/>
      <c r="N18" s="33"/>
      <c r="O18" s="33"/>
      <c r="P18" s="33"/>
      <c r="Q18" s="33"/>
      <c r="R18" s="33"/>
      <c r="S18" s="33"/>
      <c r="T18" s="33"/>
      <c r="U18" s="33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ht="27" customHeight="1" x14ac:dyDescent="0.25">
      <c r="A19" s="11" t="s">
        <v>20</v>
      </c>
      <c r="B19" s="13">
        <f t="shared" ref="B19:I19" si="4">SUM(B20:B22)</f>
        <v>297</v>
      </c>
      <c r="C19" s="13">
        <f t="shared" si="4"/>
        <v>2</v>
      </c>
      <c r="D19" s="13">
        <f t="shared" si="4"/>
        <v>4</v>
      </c>
      <c r="E19" s="13">
        <f t="shared" si="4"/>
        <v>57</v>
      </c>
      <c r="F19" s="13">
        <f t="shared" si="4"/>
        <v>240</v>
      </c>
      <c r="G19" s="13">
        <f t="shared" si="4"/>
        <v>0</v>
      </c>
      <c r="H19" s="13">
        <f t="shared" si="4"/>
        <v>0</v>
      </c>
      <c r="I19" s="8">
        <f t="shared" si="4"/>
        <v>0</v>
      </c>
      <c r="K19" s="18"/>
      <c r="L19" s="18"/>
      <c r="M19" s="32"/>
      <c r="N19" s="33"/>
      <c r="O19" s="33"/>
      <c r="P19" s="33"/>
      <c r="Q19" s="33"/>
      <c r="R19" s="33"/>
      <c r="S19" s="33"/>
      <c r="T19" s="33"/>
      <c r="U19" s="33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23.1" customHeight="1" x14ac:dyDescent="0.25">
      <c r="A20" s="12" t="s">
        <v>36</v>
      </c>
      <c r="B20" s="13">
        <f>+E20+F20+I20</f>
        <v>39</v>
      </c>
      <c r="C20" s="14">
        <v>1</v>
      </c>
      <c r="D20" s="14">
        <v>2</v>
      </c>
      <c r="E20" s="14">
        <v>39</v>
      </c>
      <c r="F20" s="14">
        <v>0</v>
      </c>
      <c r="G20" s="14">
        <v>0</v>
      </c>
      <c r="H20" s="14">
        <v>0</v>
      </c>
      <c r="I20" s="15">
        <v>0</v>
      </c>
      <c r="K20" s="18"/>
      <c r="L20" s="18"/>
      <c r="M20" s="32"/>
      <c r="N20" s="33"/>
      <c r="O20" s="33"/>
      <c r="P20" s="33"/>
      <c r="Q20" s="33"/>
      <c r="R20" s="33"/>
      <c r="S20" s="33"/>
      <c r="T20" s="33"/>
      <c r="U20" s="33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23.1" customHeight="1" x14ac:dyDescent="0.25">
      <c r="A21" s="12" t="s">
        <v>35</v>
      </c>
      <c r="B21" s="13">
        <f>+E21+F21+I21</f>
        <v>96</v>
      </c>
      <c r="C21" s="14">
        <v>1</v>
      </c>
      <c r="D21" s="14">
        <v>2</v>
      </c>
      <c r="E21" s="14">
        <v>18</v>
      </c>
      <c r="F21" s="14">
        <v>78</v>
      </c>
      <c r="G21" s="14">
        <v>0</v>
      </c>
      <c r="H21" s="14">
        <v>0</v>
      </c>
      <c r="I21" s="15">
        <v>0</v>
      </c>
      <c r="K21" s="18"/>
      <c r="L21" s="18"/>
      <c r="M21" s="32"/>
      <c r="N21" s="33"/>
      <c r="O21" s="33"/>
      <c r="P21" s="33"/>
      <c r="Q21" s="33"/>
      <c r="R21" s="33"/>
      <c r="S21" s="33"/>
      <c r="T21" s="33"/>
      <c r="U21" s="33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ht="23.1" customHeight="1" x14ac:dyDescent="0.25">
      <c r="A22" s="12" t="s">
        <v>45</v>
      </c>
      <c r="B22" s="13">
        <f>+E22+F22+I22</f>
        <v>162</v>
      </c>
      <c r="C22" s="14">
        <v>0</v>
      </c>
      <c r="D22" s="14">
        <v>0</v>
      </c>
      <c r="E22" s="14">
        <v>0</v>
      </c>
      <c r="F22" s="14">
        <v>162</v>
      </c>
      <c r="G22" s="14">
        <v>0</v>
      </c>
      <c r="H22" s="14">
        <v>0</v>
      </c>
      <c r="I22" s="15">
        <v>0</v>
      </c>
      <c r="K22" s="18"/>
      <c r="L22" s="18"/>
      <c r="M22" s="32"/>
      <c r="N22" s="33"/>
      <c r="O22" s="33"/>
      <c r="P22" s="33"/>
      <c r="Q22" s="33"/>
      <c r="R22" s="33"/>
      <c r="S22" s="33"/>
      <c r="T22" s="33"/>
      <c r="U22" s="33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ht="27" customHeight="1" x14ac:dyDescent="0.25">
      <c r="A23" s="11" t="s">
        <v>37</v>
      </c>
      <c r="B23" s="13">
        <f>SUM(B24:B27)</f>
        <v>34727</v>
      </c>
      <c r="C23" s="13">
        <f t="shared" ref="C23:I23" si="5">SUM(C24:C27)</f>
        <v>13</v>
      </c>
      <c r="D23" s="13">
        <f t="shared" si="5"/>
        <v>100</v>
      </c>
      <c r="E23" s="13">
        <f t="shared" si="5"/>
        <v>3655</v>
      </c>
      <c r="F23" s="13">
        <f t="shared" si="5"/>
        <v>30592</v>
      </c>
      <c r="G23" s="13">
        <f t="shared" si="5"/>
        <v>3</v>
      </c>
      <c r="H23" s="13">
        <f t="shared" si="5"/>
        <v>71</v>
      </c>
      <c r="I23" s="8">
        <f t="shared" si="5"/>
        <v>480</v>
      </c>
      <c r="K23" s="18"/>
      <c r="L23" s="18"/>
      <c r="M23" s="32"/>
      <c r="N23" s="33"/>
      <c r="O23" s="33"/>
      <c r="P23" s="33"/>
      <c r="Q23" s="33"/>
      <c r="R23" s="33"/>
      <c r="S23" s="33"/>
      <c r="T23" s="33"/>
      <c r="U23" s="33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ht="23.1" customHeight="1" x14ac:dyDescent="0.25">
      <c r="A24" s="12" t="s">
        <v>13</v>
      </c>
      <c r="B24" s="13">
        <f>+E24+F24+I24</f>
        <v>13611</v>
      </c>
      <c r="C24" s="14">
        <v>0</v>
      </c>
      <c r="D24" s="14">
        <v>0</v>
      </c>
      <c r="E24" s="14">
        <v>0</v>
      </c>
      <c r="F24" s="14">
        <v>13581</v>
      </c>
      <c r="G24" s="14">
        <v>1</v>
      </c>
      <c r="H24" s="14">
        <v>25</v>
      </c>
      <c r="I24" s="15">
        <v>30</v>
      </c>
      <c r="K24" s="18"/>
      <c r="L24" s="18"/>
      <c r="M24" s="32"/>
      <c r="N24" s="33"/>
      <c r="O24" s="33"/>
      <c r="P24" s="33"/>
      <c r="Q24" s="33"/>
      <c r="R24" s="33"/>
      <c r="S24" s="33"/>
      <c r="T24" s="33"/>
      <c r="U24" s="33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ht="23.1" customHeight="1" x14ac:dyDescent="0.25">
      <c r="A25" s="12" t="s">
        <v>36</v>
      </c>
      <c r="B25" s="13">
        <f>+E25+F25+I25</f>
        <v>7418</v>
      </c>
      <c r="C25" s="14">
        <v>0</v>
      </c>
      <c r="D25" s="14">
        <v>0</v>
      </c>
      <c r="E25" s="14">
        <v>0</v>
      </c>
      <c r="F25" s="14">
        <v>7381</v>
      </c>
      <c r="G25" s="14">
        <v>1</v>
      </c>
      <c r="H25" s="14">
        <v>30</v>
      </c>
      <c r="I25" s="15">
        <v>37</v>
      </c>
      <c r="K25" s="18"/>
      <c r="L25" s="18"/>
      <c r="M25" s="32"/>
      <c r="N25" s="33"/>
      <c r="O25" s="33"/>
      <c r="P25" s="33"/>
      <c r="Q25" s="33"/>
      <c r="R25" s="33"/>
      <c r="S25" s="33"/>
      <c r="T25" s="33"/>
      <c r="U25" s="33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23.1" customHeight="1" x14ac:dyDescent="0.25">
      <c r="A26" s="12" t="s">
        <v>35</v>
      </c>
      <c r="B26" s="13">
        <f>+E26+F26+I26</f>
        <v>6453</v>
      </c>
      <c r="C26" s="14">
        <v>13</v>
      </c>
      <c r="D26" s="14">
        <v>100</v>
      </c>
      <c r="E26" s="14">
        <v>3655</v>
      </c>
      <c r="F26" s="14">
        <v>2385</v>
      </c>
      <c r="G26" s="14">
        <v>1</v>
      </c>
      <c r="H26" s="14">
        <v>16</v>
      </c>
      <c r="I26" s="15">
        <v>413</v>
      </c>
      <c r="K26" s="18"/>
      <c r="L26" s="18"/>
      <c r="M26" s="32"/>
      <c r="N26" s="33"/>
      <c r="O26" s="33"/>
      <c r="P26" s="33"/>
      <c r="Q26" s="33"/>
      <c r="R26" s="33"/>
      <c r="S26" s="33"/>
      <c r="T26" s="33"/>
      <c r="U26" s="33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ht="23.1" customHeight="1" x14ac:dyDescent="0.25">
      <c r="A27" s="12" t="s">
        <v>45</v>
      </c>
      <c r="B27" s="13">
        <f>+E27+F27+I27</f>
        <v>7245</v>
      </c>
      <c r="C27" s="14">
        <v>0</v>
      </c>
      <c r="D27" s="14">
        <v>0</v>
      </c>
      <c r="E27" s="14">
        <v>0</v>
      </c>
      <c r="F27" s="14">
        <v>7245</v>
      </c>
      <c r="G27" s="14">
        <v>0</v>
      </c>
      <c r="H27" s="14">
        <v>0</v>
      </c>
      <c r="I27" s="15">
        <v>0</v>
      </c>
      <c r="K27" s="18"/>
      <c r="L27" s="18"/>
      <c r="M27" s="32"/>
      <c r="N27" s="33"/>
      <c r="O27" s="33"/>
      <c r="P27" s="33"/>
      <c r="Q27" s="33"/>
      <c r="R27" s="33"/>
      <c r="S27" s="33"/>
      <c r="T27" s="33"/>
      <c r="U27" s="33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ht="27.75" customHeight="1" x14ac:dyDescent="0.25">
      <c r="A28" s="11" t="s">
        <v>14</v>
      </c>
      <c r="B28" s="13">
        <f>SUM(B29:B32)</f>
        <v>38706</v>
      </c>
      <c r="C28" s="13">
        <f t="shared" ref="C28:I28" si="6">SUM(C29:C32)</f>
        <v>4</v>
      </c>
      <c r="D28" s="13">
        <f t="shared" si="6"/>
        <v>76</v>
      </c>
      <c r="E28" s="13">
        <f t="shared" si="6"/>
        <v>2150</v>
      </c>
      <c r="F28" s="13">
        <f t="shared" si="6"/>
        <v>35964</v>
      </c>
      <c r="G28" s="13">
        <f t="shared" si="6"/>
        <v>5</v>
      </c>
      <c r="H28" s="13">
        <f t="shared" si="6"/>
        <v>32</v>
      </c>
      <c r="I28" s="8">
        <f t="shared" si="6"/>
        <v>592</v>
      </c>
      <c r="K28" s="18"/>
      <c r="L28" s="18"/>
      <c r="M28" s="32"/>
      <c r="N28" s="33"/>
      <c r="O28" s="33"/>
      <c r="P28" s="33"/>
      <c r="Q28" s="33"/>
      <c r="R28" s="33"/>
      <c r="S28" s="33"/>
      <c r="T28" s="33"/>
      <c r="U28" s="33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ht="23.1" customHeight="1" x14ac:dyDescent="0.25">
      <c r="A29" s="21" t="s">
        <v>13</v>
      </c>
      <c r="B29" s="13">
        <f>+E29+F29+I29</f>
        <v>17682</v>
      </c>
      <c r="C29" s="14">
        <v>3</v>
      </c>
      <c r="D29" s="14">
        <v>72</v>
      </c>
      <c r="E29" s="14">
        <v>2014</v>
      </c>
      <c r="F29" s="14">
        <v>15623</v>
      </c>
      <c r="G29" s="14">
        <v>1</v>
      </c>
      <c r="H29" s="14">
        <v>8</v>
      </c>
      <c r="I29" s="15">
        <v>45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ht="23.1" customHeight="1" x14ac:dyDescent="0.25">
      <c r="A30" s="12" t="s">
        <v>36</v>
      </c>
      <c r="B30" s="13">
        <f>+E30+F30+I30</f>
        <v>6457</v>
      </c>
      <c r="C30" s="14">
        <v>1</v>
      </c>
      <c r="D30" s="14">
        <v>4</v>
      </c>
      <c r="E30" s="14">
        <v>136</v>
      </c>
      <c r="F30" s="14">
        <v>6290</v>
      </c>
      <c r="G30" s="14">
        <v>1</v>
      </c>
      <c r="H30" s="14">
        <v>3</v>
      </c>
      <c r="I30" s="15">
        <v>31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23.1" customHeight="1" x14ac:dyDescent="0.25">
      <c r="A31" s="12" t="s">
        <v>35</v>
      </c>
      <c r="B31" s="13">
        <f>+E31+F31+I31</f>
        <v>7088</v>
      </c>
      <c r="C31" s="14">
        <v>0</v>
      </c>
      <c r="D31" s="14">
        <v>0</v>
      </c>
      <c r="E31" s="14">
        <v>0</v>
      </c>
      <c r="F31" s="14">
        <v>6679</v>
      </c>
      <c r="G31" s="14">
        <v>2</v>
      </c>
      <c r="H31" s="14">
        <v>2</v>
      </c>
      <c r="I31" s="15">
        <v>409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23.1" customHeight="1" x14ac:dyDescent="0.25">
      <c r="A32" s="12" t="s">
        <v>45</v>
      </c>
      <c r="B32" s="13">
        <f>+E32+F32+I32</f>
        <v>7479</v>
      </c>
      <c r="C32" s="14">
        <v>0</v>
      </c>
      <c r="D32" s="14">
        <v>0</v>
      </c>
      <c r="E32" s="14">
        <v>0</v>
      </c>
      <c r="F32" s="14">
        <v>7372</v>
      </c>
      <c r="G32" s="14">
        <v>1</v>
      </c>
      <c r="H32" s="14">
        <v>19</v>
      </c>
      <c r="I32" s="15">
        <v>107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ht="30.75" customHeight="1" x14ac:dyDescent="0.25">
      <c r="A33" s="11" t="s">
        <v>15</v>
      </c>
      <c r="B33" s="13">
        <f>SUM(B34:B36)</f>
        <v>7291</v>
      </c>
      <c r="C33" s="13">
        <f t="shared" ref="C33" si="7">SUM(C34:C36)</f>
        <v>0</v>
      </c>
      <c r="D33" s="13">
        <f t="shared" ref="D33" si="8">SUM(D34:D36)</f>
        <v>0</v>
      </c>
      <c r="E33" s="13">
        <f t="shared" ref="E33" si="9">SUM(E34:E36)</f>
        <v>0</v>
      </c>
      <c r="F33" s="13">
        <f t="shared" ref="F33" si="10">SUM(F34:F36)</f>
        <v>4178</v>
      </c>
      <c r="G33" s="13">
        <f t="shared" ref="G33" si="11">SUM(G34:G36)</f>
        <v>2</v>
      </c>
      <c r="H33" s="13">
        <f t="shared" ref="H33" si="12">SUM(H34:H36)</f>
        <v>2</v>
      </c>
      <c r="I33" s="8">
        <f t="shared" ref="I33" si="13">SUM(I34:I36)</f>
        <v>3113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ht="23.1" customHeight="1" x14ac:dyDescent="0.25">
      <c r="A34" s="12" t="s">
        <v>13</v>
      </c>
      <c r="B34" s="13">
        <f>+E34+F34+I34</f>
        <v>3461</v>
      </c>
      <c r="C34" s="14">
        <v>0</v>
      </c>
      <c r="D34" s="14">
        <v>0</v>
      </c>
      <c r="E34" s="14">
        <v>0</v>
      </c>
      <c r="F34" s="14">
        <v>3461</v>
      </c>
      <c r="G34" s="14">
        <v>0</v>
      </c>
      <c r="H34" s="14">
        <v>0</v>
      </c>
      <c r="I34" s="15">
        <v>0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ht="23.1" customHeight="1" x14ac:dyDescent="0.25">
      <c r="A35" s="12" t="s">
        <v>36</v>
      </c>
      <c r="B35" s="13">
        <f>+E35+F35+I35</f>
        <v>2934</v>
      </c>
      <c r="C35" s="14">
        <v>0</v>
      </c>
      <c r="D35" s="14">
        <v>0</v>
      </c>
      <c r="E35" s="14">
        <v>0</v>
      </c>
      <c r="F35" s="14">
        <v>717</v>
      </c>
      <c r="G35" s="14">
        <v>1</v>
      </c>
      <c r="H35" s="14">
        <v>1</v>
      </c>
      <c r="I35" s="15">
        <v>2217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ht="23.1" customHeight="1" x14ac:dyDescent="0.25">
      <c r="A36" s="12" t="s">
        <v>35</v>
      </c>
      <c r="B36" s="13">
        <f>+E36+F36+I36</f>
        <v>896</v>
      </c>
      <c r="C36" s="14">
        <v>0</v>
      </c>
      <c r="D36" s="14">
        <v>0</v>
      </c>
      <c r="E36" s="14">
        <v>0</v>
      </c>
      <c r="F36" s="14">
        <v>0</v>
      </c>
      <c r="G36" s="14">
        <v>1</v>
      </c>
      <c r="H36" s="14">
        <v>1</v>
      </c>
      <c r="I36" s="15">
        <v>896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ht="29.25" customHeight="1" x14ac:dyDescent="0.25">
      <c r="A37" s="11" t="s">
        <v>16</v>
      </c>
      <c r="B37" s="13">
        <f>SUM(B38:B41)</f>
        <v>13907</v>
      </c>
      <c r="C37" s="13">
        <f t="shared" ref="C37:I37" si="14">SUM(C38:C41)</f>
        <v>3</v>
      </c>
      <c r="D37" s="13">
        <f t="shared" si="14"/>
        <v>51</v>
      </c>
      <c r="E37" s="13">
        <f t="shared" si="14"/>
        <v>4621</v>
      </c>
      <c r="F37" s="13">
        <f t="shared" si="14"/>
        <v>9286</v>
      </c>
      <c r="G37" s="13">
        <f t="shared" si="14"/>
        <v>0</v>
      </c>
      <c r="H37" s="13">
        <f t="shared" si="14"/>
        <v>0</v>
      </c>
      <c r="I37" s="8">
        <f t="shared" si="14"/>
        <v>0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ht="23.1" customHeight="1" x14ac:dyDescent="0.25">
      <c r="A38" s="12" t="s">
        <v>13</v>
      </c>
      <c r="B38" s="13">
        <f t="shared" ref="B38" si="15">+E38+F38+I38</f>
        <v>1593</v>
      </c>
      <c r="C38" s="14">
        <v>0</v>
      </c>
      <c r="D38" s="14">
        <v>0</v>
      </c>
      <c r="E38" s="14">
        <v>0</v>
      </c>
      <c r="F38" s="14">
        <v>1593</v>
      </c>
      <c r="G38" s="14">
        <v>0</v>
      </c>
      <c r="H38" s="14">
        <v>0</v>
      </c>
      <c r="I38" s="15">
        <v>0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ht="23.1" customHeight="1" x14ac:dyDescent="0.25">
      <c r="A39" s="12" t="s">
        <v>36</v>
      </c>
      <c r="B39" s="13">
        <f>+E39+F39+I39</f>
        <v>2650</v>
      </c>
      <c r="C39" s="14">
        <v>0</v>
      </c>
      <c r="D39" s="14">
        <v>0</v>
      </c>
      <c r="E39" s="14">
        <v>0</v>
      </c>
      <c r="F39" s="14">
        <v>2650</v>
      </c>
      <c r="G39" s="14">
        <v>0</v>
      </c>
      <c r="H39" s="14">
        <v>0</v>
      </c>
      <c r="I39" s="15">
        <v>0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ht="23.1" customHeight="1" x14ac:dyDescent="0.25">
      <c r="A40" s="12" t="s">
        <v>35</v>
      </c>
      <c r="B40" s="13">
        <f>+E40+F40+I40</f>
        <v>2454</v>
      </c>
      <c r="C40" s="14">
        <v>0</v>
      </c>
      <c r="D40" s="14">
        <v>0</v>
      </c>
      <c r="E40" s="14">
        <v>0</v>
      </c>
      <c r="F40" s="14">
        <v>2454</v>
      </c>
      <c r="G40" s="14">
        <v>0</v>
      </c>
      <c r="H40" s="14">
        <v>0</v>
      </c>
      <c r="I40" s="15">
        <v>0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ht="23.1" customHeight="1" x14ac:dyDescent="0.25">
      <c r="A41" s="12" t="s">
        <v>45</v>
      </c>
      <c r="B41" s="13">
        <f>+E41+F41+I41</f>
        <v>7210</v>
      </c>
      <c r="C41" s="14">
        <v>3</v>
      </c>
      <c r="D41" s="14">
        <v>51</v>
      </c>
      <c r="E41" s="14">
        <v>4621</v>
      </c>
      <c r="F41" s="14">
        <v>2589</v>
      </c>
      <c r="G41" s="14">
        <v>0</v>
      </c>
      <c r="H41" s="14">
        <v>0</v>
      </c>
      <c r="I41" s="15">
        <v>0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ht="30.75" customHeight="1" x14ac:dyDescent="0.25">
      <c r="A42" s="11" t="s">
        <v>17</v>
      </c>
      <c r="B42" s="13">
        <f>SUM(B43:B44)</f>
        <v>128</v>
      </c>
      <c r="C42" s="13">
        <f t="shared" ref="C42:I42" si="16">SUM(C43:C44)</f>
        <v>0</v>
      </c>
      <c r="D42" s="13">
        <f t="shared" si="16"/>
        <v>0</v>
      </c>
      <c r="E42" s="13">
        <f t="shared" si="16"/>
        <v>0</v>
      </c>
      <c r="F42" s="13">
        <f t="shared" si="16"/>
        <v>128</v>
      </c>
      <c r="G42" s="13">
        <f t="shared" si="16"/>
        <v>0</v>
      </c>
      <c r="H42" s="13">
        <f t="shared" si="16"/>
        <v>0</v>
      </c>
      <c r="I42" s="8">
        <f t="shared" si="16"/>
        <v>0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ht="23.1" customHeight="1" x14ac:dyDescent="0.25">
      <c r="A43" s="12" t="s">
        <v>35</v>
      </c>
      <c r="B43" s="13">
        <f>+E43+F43+I43</f>
        <v>45</v>
      </c>
      <c r="C43" s="14">
        <v>0</v>
      </c>
      <c r="D43" s="14">
        <v>0</v>
      </c>
      <c r="E43" s="14">
        <v>0</v>
      </c>
      <c r="F43" s="14">
        <v>45</v>
      </c>
      <c r="G43" s="14">
        <v>0</v>
      </c>
      <c r="H43" s="14">
        <v>0</v>
      </c>
      <c r="I43" s="15">
        <v>0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ht="23.1" customHeight="1" x14ac:dyDescent="0.25">
      <c r="A44" s="12" t="s">
        <v>45</v>
      </c>
      <c r="B44" s="13">
        <f>+E44+F44+I44</f>
        <v>83</v>
      </c>
      <c r="C44" s="14">
        <v>0</v>
      </c>
      <c r="D44" s="14">
        <v>0</v>
      </c>
      <c r="E44" s="14">
        <v>0</v>
      </c>
      <c r="F44" s="14">
        <v>83</v>
      </c>
      <c r="G44" s="14">
        <v>0</v>
      </c>
      <c r="H44" s="14">
        <v>0</v>
      </c>
      <c r="I44" s="15">
        <v>0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ht="26.25" customHeight="1" x14ac:dyDescent="0.25">
      <c r="A45" s="11" t="s">
        <v>18</v>
      </c>
      <c r="B45" s="13">
        <f>SUM(B46:B49)</f>
        <v>3493</v>
      </c>
      <c r="C45" s="13">
        <f t="shared" ref="C45:I45" si="17">SUM(C46:C49)</f>
        <v>3</v>
      </c>
      <c r="D45" s="13">
        <f t="shared" si="17"/>
        <v>10</v>
      </c>
      <c r="E45" s="13">
        <f t="shared" si="17"/>
        <v>756</v>
      </c>
      <c r="F45" s="13">
        <f t="shared" si="17"/>
        <v>2737</v>
      </c>
      <c r="G45" s="13">
        <f t="shared" si="17"/>
        <v>0</v>
      </c>
      <c r="H45" s="13">
        <f t="shared" si="17"/>
        <v>0</v>
      </c>
      <c r="I45" s="8">
        <f t="shared" si="17"/>
        <v>0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ht="23.1" customHeight="1" x14ac:dyDescent="0.25">
      <c r="A46" s="21" t="s">
        <v>13</v>
      </c>
      <c r="B46" s="13">
        <f>+E46+F46+I46</f>
        <v>631</v>
      </c>
      <c r="C46" s="14">
        <v>0</v>
      </c>
      <c r="D46" s="14">
        <v>0</v>
      </c>
      <c r="E46" s="14">
        <v>0</v>
      </c>
      <c r="F46" s="14">
        <v>631</v>
      </c>
      <c r="G46" s="14">
        <v>0</v>
      </c>
      <c r="H46" s="14">
        <v>0</v>
      </c>
      <c r="I46" s="15">
        <v>0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ht="23.1" customHeight="1" x14ac:dyDescent="0.25">
      <c r="A47" s="12" t="s">
        <v>36</v>
      </c>
      <c r="B47" s="13">
        <f>+E47+F47+I47</f>
        <v>733</v>
      </c>
      <c r="C47" s="14">
        <v>0</v>
      </c>
      <c r="D47" s="14">
        <v>0</v>
      </c>
      <c r="E47" s="14">
        <v>0</v>
      </c>
      <c r="F47" s="14">
        <v>733</v>
      </c>
      <c r="G47" s="14">
        <v>0</v>
      </c>
      <c r="H47" s="14">
        <v>0</v>
      </c>
      <c r="I47" s="15">
        <v>0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ht="23.1" customHeight="1" x14ac:dyDescent="0.25">
      <c r="A48" s="12" t="s">
        <v>35</v>
      </c>
      <c r="B48" s="13">
        <f>+E48+F48+I48</f>
        <v>744</v>
      </c>
      <c r="C48" s="14">
        <v>0</v>
      </c>
      <c r="D48" s="14">
        <v>0</v>
      </c>
      <c r="E48" s="14">
        <v>0</v>
      </c>
      <c r="F48" s="14">
        <v>744</v>
      </c>
      <c r="G48" s="14">
        <v>0</v>
      </c>
      <c r="H48" s="14">
        <v>0</v>
      </c>
      <c r="I48" s="15">
        <v>0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ht="23.1" customHeight="1" x14ac:dyDescent="0.25">
      <c r="A49" s="12" t="s">
        <v>45</v>
      </c>
      <c r="B49" s="13">
        <f>+E49+F49+I49</f>
        <v>1385</v>
      </c>
      <c r="C49" s="14">
        <v>3</v>
      </c>
      <c r="D49" s="14">
        <v>10</v>
      </c>
      <c r="E49" s="14">
        <v>756</v>
      </c>
      <c r="F49" s="14">
        <v>629</v>
      </c>
      <c r="G49" s="14">
        <v>0</v>
      </c>
      <c r="H49" s="14">
        <v>0</v>
      </c>
      <c r="I49" s="15">
        <v>0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ht="31.5" customHeight="1" x14ac:dyDescent="0.25">
      <c r="A50" s="9" t="s">
        <v>19</v>
      </c>
      <c r="B50" s="43">
        <f>+B113+B51</f>
        <v>1081434.55</v>
      </c>
      <c r="C50" s="22">
        <f t="shared" ref="C50:I50" si="18">+C113+C51</f>
        <v>2493</v>
      </c>
      <c r="D50" s="22">
        <f t="shared" si="18"/>
        <v>5309</v>
      </c>
      <c r="E50" s="22">
        <f t="shared" si="18"/>
        <v>360938</v>
      </c>
      <c r="F50" s="22">
        <f t="shared" si="18"/>
        <v>646192.77</v>
      </c>
      <c r="G50" s="22">
        <f t="shared" si="18"/>
        <v>2838</v>
      </c>
      <c r="H50" s="22">
        <f t="shared" si="18"/>
        <v>7354</v>
      </c>
      <c r="I50" s="25">
        <f t="shared" si="18"/>
        <v>73453.78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ht="32.1" customHeight="1" x14ac:dyDescent="0.25">
      <c r="A51" s="10" t="s">
        <v>19</v>
      </c>
      <c r="B51" s="22">
        <f t="shared" ref="B51:I51" si="19">B52+B57+B62+B67+B77+B82+B93+B98+B103+B108+B72+B88</f>
        <v>1024596.4800000001</v>
      </c>
      <c r="C51" s="22">
        <f t="shared" si="19"/>
        <v>2366</v>
      </c>
      <c r="D51" s="22">
        <f t="shared" si="19"/>
        <v>5128</v>
      </c>
      <c r="E51" s="22">
        <f t="shared" si="19"/>
        <v>346113</v>
      </c>
      <c r="F51" s="22">
        <f t="shared" si="19"/>
        <v>610171.49</v>
      </c>
      <c r="G51" s="22">
        <f t="shared" si="19"/>
        <v>2739</v>
      </c>
      <c r="H51" s="22">
        <f t="shared" si="19"/>
        <v>6939</v>
      </c>
      <c r="I51" s="25">
        <f t="shared" si="19"/>
        <v>68311.990000000005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ht="33" customHeight="1" x14ac:dyDescent="0.25">
      <c r="A52" s="23" t="s">
        <v>12</v>
      </c>
      <c r="B52" s="13">
        <f>SUM(B53:B56)</f>
        <v>165283.28</v>
      </c>
      <c r="C52" s="13">
        <f t="shared" ref="C52:I52" si="20">SUM(C53:C56)</f>
        <v>1938</v>
      </c>
      <c r="D52" s="13">
        <f t="shared" si="20"/>
        <v>1938</v>
      </c>
      <c r="E52" s="13">
        <f t="shared" si="20"/>
        <v>89445</v>
      </c>
      <c r="F52" s="13">
        <f t="shared" si="20"/>
        <v>55180.92</v>
      </c>
      <c r="G52" s="13">
        <f t="shared" si="20"/>
        <v>2264</v>
      </c>
      <c r="H52" s="13">
        <f t="shared" si="20"/>
        <v>2264</v>
      </c>
      <c r="I52" s="8">
        <f t="shared" si="20"/>
        <v>20657.36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ht="23.1" customHeight="1" x14ac:dyDescent="0.25">
      <c r="A53" s="21" t="s">
        <v>13</v>
      </c>
      <c r="B53" s="13">
        <f>+E53+F53+I53</f>
        <v>38310</v>
      </c>
      <c r="C53" s="14">
        <v>566</v>
      </c>
      <c r="D53" s="14">
        <v>566</v>
      </c>
      <c r="E53" s="14">
        <v>24127</v>
      </c>
      <c r="F53" s="14">
        <v>12642</v>
      </c>
      <c r="G53" s="14">
        <v>191</v>
      </c>
      <c r="H53" s="14">
        <v>191</v>
      </c>
      <c r="I53" s="15">
        <v>1541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ht="23.1" customHeight="1" x14ac:dyDescent="0.25">
      <c r="A54" s="12" t="s">
        <v>36</v>
      </c>
      <c r="B54" s="13">
        <f>+E54+F54+I54</f>
        <v>37181.65</v>
      </c>
      <c r="C54" s="14">
        <v>279</v>
      </c>
      <c r="D54" s="14">
        <v>279</v>
      </c>
      <c r="E54" s="14">
        <v>15052</v>
      </c>
      <c r="F54" s="14">
        <v>19058.599999999999</v>
      </c>
      <c r="G54" s="14">
        <v>335</v>
      </c>
      <c r="H54" s="14">
        <v>335</v>
      </c>
      <c r="I54" s="15">
        <v>3071.05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ht="23.1" customHeight="1" x14ac:dyDescent="0.25">
      <c r="A55" s="12" t="s">
        <v>35</v>
      </c>
      <c r="B55" s="13">
        <f>+E55+F55+I55</f>
        <v>44796.25</v>
      </c>
      <c r="C55" s="14">
        <v>606</v>
      </c>
      <c r="D55" s="14">
        <v>606</v>
      </c>
      <c r="E55" s="14">
        <v>26875</v>
      </c>
      <c r="F55" s="14">
        <v>8926.25</v>
      </c>
      <c r="G55" s="14">
        <v>1115</v>
      </c>
      <c r="H55" s="14">
        <v>1115</v>
      </c>
      <c r="I55" s="15">
        <v>8995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ht="23.1" customHeight="1" x14ac:dyDescent="0.25">
      <c r="A56" s="12" t="s">
        <v>45</v>
      </c>
      <c r="B56" s="13">
        <f>+E56+F56+I56</f>
        <v>44995.38</v>
      </c>
      <c r="C56" s="14">
        <v>487</v>
      </c>
      <c r="D56" s="14">
        <v>487</v>
      </c>
      <c r="E56" s="14">
        <v>23391</v>
      </c>
      <c r="F56" s="14">
        <v>14554.07</v>
      </c>
      <c r="G56" s="14">
        <v>623</v>
      </c>
      <c r="H56" s="14">
        <v>623</v>
      </c>
      <c r="I56" s="15">
        <v>7050.31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ht="33" customHeight="1" x14ac:dyDescent="0.25">
      <c r="A57" s="23" t="s">
        <v>20</v>
      </c>
      <c r="B57" s="13">
        <f>SUM(B58:B61)</f>
        <v>25716</v>
      </c>
      <c r="C57" s="13">
        <f t="shared" ref="C57:I57" si="21">SUM(C58:C61)</f>
        <v>147</v>
      </c>
      <c r="D57" s="13">
        <f t="shared" si="21"/>
        <v>294</v>
      </c>
      <c r="E57" s="13">
        <f t="shared" si="21"/>
        <v>15140</v>
      </c>
      <c r="F57" s="13">
        <f t="shared" si="21"/>
        <v>6166</v>
      </c>
      <c r="G57" s="13">
        <f t="shared" si="21"/>
        <v>243</v>
      </c>
      <c r="H57" s="13">
        <f t="shared" si="21"/>
        <v>486</v>
      </c>
      <c r="I57" s="8">
        <f t="shared" si="21"/>
        <v>4410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ht="23.1" customHeight="1" x14ac:dyDescent="0.25">
      <c r="A58" s="21" t="s">
        <v>13</v>
      </c>
      <c r="B58" s="13">
        <f>+E58+F58+I58</f>
        <v>7207</v>
      </c>
      <c r="C58" s="14">
        <v>34</v>
      </c>
      <c r="D58" s="14">
        <v>68</v>
      </c>
      <c r="E58" s="14">
        <v>6135</v>
      </c>
      <c r="F58" s="14">
        <v>870</v>
      </c>
      <c r="G58" s="14">
        <v>13</v>
      </c>
      <c r="H58" s="14">
        <v>26</v>
      </c>
      <c r="I58" s="15">
        <v>202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ht="23.1" customHeight="1" x14ac:dyDescent="0.25">
      <c r="A59" s="12" t="s">
        <v>36</v>
      </c>
      <c r="B59" s="13">
        <f>+E59+F59+I59</f>
        <v>2402</v>
      </c>
      <c r="C59" s="14">
        <v>17</v>
      </c>
      <c r="D59" s="14">
        <v>34</v>
      </c>
      <c r="E59" s="14">
        <v>758</v>
      </c>
      <c r="F59" s="14">
        <v>1203</v>
      </c>
      <c r="G59" s="14">
        <v>11</v>
      </c>
      <c r="H59" s="14">
        <v>22</v>
      </c>
      <c r="I59" s="15">
        <v>441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ht="23.1" customHeight="1" x14ac:dyDescent="0.25">
      <c r="A60" s="12" t="s">
        <v>35</v>
      </c>
      <c r="B60" s="13">
        <f>+E60+F60+I60</f>
        <v>7180</v>
      </c>
      <c r="C60" s="14">
        <v>63</v>
      </c>
      <c r="D60" s="14">
        <v>126</v>
      </c>
      <c r="E60" s="14">
        <v>5109</v>
      </c>
      <c r="F60" s="14">
        <v>1565</v>
      </c>
      <c r="G60" s="14">
        <v>67</v>
      </c>
      <c r="H60" s="14">
        <v>134</v>
      </c>
      <c r="I60" s="15">
        <v>506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ht="23.1" customHeight="1" x14ac:dyDescent="0.25">
      <c r="A61" s="12" t="s">
        <v>45</v>
      </c>
      <c r="B61" s="13">
        <f>+E61+F61+I61</f>
        <v>8927</v>
      </c>
      <c r="C61" s="14">
        <v>33</v>
      </c>
      <c r="D61" s="14">
        <v>66</v>
      </c>
      <c r="E61" s="14">
        <v>3138</v>
      </c>
      <c r="F61" s="14">
        <v>2528</v>
      </c>
      <c r="G61" s="14">
        <v>152</v>
      </c>
      <c r="H61" s="14">
        <v>304</v>
      </c>
      <c r="I61" s="15">
        <v>3261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ht="30.95" customHeight="1" x14ac:dyDescent="0.25">
      <c r="A62" s="11" t="s">
        <v>37</v>
      </c>
      <c r="B62" s="13">
        <f>SUM(B63:B66)</f>
        <v>615584.32000000007</v>
      </c>
      <c r="C62" s="13">
        <f t="shared" ref="C62:I62" si="22">SUM(C63:C66)</f>
        <v>154</v>
      </c>
      <c r="D62" s="13">
        <f t="shared" si="22"/>
        <v>2615</v>
      </c>
      <c r="E62" s="13">
        <f t="shared" si="22"/>
        <v>154241</v>
      </c>
      <c r="F62" s="13">
        <f t="shared" si="22"/>
        <v>434867.80000000005</v>
      </c>
      <c r="G62" s="13">
        <f t="shared" si="22"/>
        <v>129</v>
      </c>
      <c r="H62" s="13">
        <f t="shared" si="22"/>
        <v>3491</v>
      </c>
      <c r="I62" s="8">
        <f t="shared" si="22"/>
        <v>26475.52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ht="23.1" customHeight="1" x14ac:dyDescent="0.25">
      <c r="A63" s="12" t="s">
        <v>13</v>
      </c>
      <c r="B63" s="13">
        <f t="shared" ref="B63:B109" si="23">+E63+F63+I63</f>
        <v>123662</v>
      </c>
      <c r="C63" s="14">
        <v>28</v>
      </c>
      <c r="D63" s="14">
        <v>200</v>
      </c>
      <c r="E63" s="14">
        <v>5406</v>
      </c>
      <c r="F63" s="14">
        <v>108476</v>
      </c>
      <c r="G63" s="14">
        <v>52</v>
      </c>
      <c r="H63" s="14">
        <v>590</v>
      </c>
      <c r="I63" s="15">
        <v>9780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ht="23.1" customHeight="1" x14ac:dyDescent="0.25">
      <c r="A64" s="12" t="s">
        <v>36</v>
      </c>
      <c r="B64" s="13">
        <f>+E64+F64+I64</f>
        <v>93608.62</v>
      </c>
      <c r="C64" s="14">
        <v>10</v>
      </c>
      <c r="D64" s="14">
        <v>67</v>
      </c>
      <c r="E64" s="14">
        <v>2212</v>
      </c>
      <c r="F64" s="14">
        <v>85833.62</v>
      </c>
      <c r="G64" s="14">
        <v>20</v>
      </c>
      <c r="H64" s="14">
        <v>1309</v>
      </c>
      <c r="I64" s="15">
        <v>5563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ht="23.1" customHeight="1" x14ac:dyDescent="0.25">
      <c r="A65" s="12" t="s">
        <v>35</v>
      </c>
      <c r="B65" s="13">
        <f>+E65+F65+I65</f>
        <v>111624.28</v>
      </c>
      <c r="C65" s="14">
        <v>29</v>
      </c>
      <c r="D65" s="14">
        <v>299</v>
      </c>
      <c r="E65" s="14">
        <v>8123</v>
      </c>
      <c r="F65" s="14">
        <v>97904.28</v>
      </c>
      <c r="G65" s="14">
        <v>44</v>
      </c>
      <c r="H65" s="14">
        <v>1246</v>
      </c>
      <c r="I65" s="15">
        <v>5597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ht="23.1" customHeight="1" x14ac:dyDescent="0.25">
      <c r="A66" s="12" t="s">
        <v>45</v>
      </c>
      <c r="B66" s="13">
        <f>+E66+F66+I66</f>
        <v>286689.42000000004</v>
      </c>
      <c r="C66" s="14">
        <v>87</v>
      </c>
      <c r="D66" s="14">
        <v>2049</v>
      </c>
      <c r="E66" s="14">
        <v>138500</v>
      </c>
      <c r="F66" s="40">
        <v>142653.9</v>
      </c>
      <c r="G66" s="14">
        <v>13</v>
      </c>
      <c r="H66" s="14">
        <v>346</v>
      </c>
      <c r="I66" s="15">
        <v>5535.52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ht="30.95" customHeight="1" x14ac:dyDescent="0.25">
      <c r="A67" s="11" t="s">
        <v>21</v>
      </c>
      <c r="B67" s="13">
        <f>SUM(B68:B71)</f>
        <v>47786.14</v>
      </c>
      <c r="C67" s="13">
        <f t="shared" ref="C67:I67" si="24">SUM(C68:C71)</f>
        <v>62</v>
      </c>
      <c r="D67" s="13">
        <f t="shared" si="24"/>
        <v>126</v>
      </c>
      <c r="E67" s="13">
        <f t="shared" si="24"/>
        <v>19093</v>
      </c>
      <c r="F67" s="13">
        <f t="shared" si="24"/>
        <v>23256.82</v>
      </c>
      <c r="G67" s="13">
        <f t="shared" si="24"/>
        <v>49</v>
      </c>
      <c r="H67" s="13">
        <f t="shared" si="24"/>
        <v>306</v>
      </c>
      <c r="I67" s="8">
        <f t="shared" si="24"/>
        <v>5436.32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ht="23.1" customHeight="1" x14ac:dyDescent="0.25">
      <c r="A68" s="12" t="s">
        <v>13</v>
      </c>
      <c r="B68" s="13">
        <f t="shared" si="23"/>
        <v>9383</v>
      </c>
      <c r="C68" s="14">
        <v>7</v>
      </c>
      <c r="D68" s="14">
        <v>22</v>
      </c>
      <c r="E68" s="14">
        <v>4554</v>
      </c>
      <c r="F68" s="14">
        <v>3970</v>
      </c>
      <c r="G68" s="14">
        <v>5</v>
      </c>
      <c r="H68" s="14">
        <v>185</v>
      </c>
      <c r="I68" s="15">
        <v>859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ht="23.1" customHeight="1" x14ac:dyDescent="0.25">
      <c r="A69" s="12" t="s">
        <v>36</v>
      </c>
      <c r="B69" s="13">
        <f>+E69+F69+I69</f>
        <v>10313</v>
      </c>
      <c r="C69" s="14">
        <v>11</v>
      </c>
      <c r="D69" s="14">
        <v>16</v>
      </c>
      <c r="E69" s="14">
        <v>2241</v>
      </c>
      <c r="F69" s="14">
        <v>8012</v>
      </c>
      <c r="G69" s="14">
        <v>1</v>
      </c>
      <c r="H69" s="14">
        <v>2</v>
      </c>
      <c r="I69" s="15">
        <v>60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ht="23.1" customHeight="1" x14ac:dyDescent="0.25">
      <c r="A70" s="12" t="s">
        <v>35</v>
      </c>
      <c r="B70" s="13">
        <f>+E70+F70+I70</f>
        <v>12465</v>
      </c>
      <c r="C70" s="14">
        <v>25</v>
      </c>
      <c r="D70" s="14">
        <v>27</v>
      </c>
      <c r="E70" s="14">
        <v>3749</v>
      </c>
      <c r="F70" s="14">
        <v>7921</v>
      </c>
      <c r="G70" s="14">
        <v>26</v>
      </c>
      <c r="H70" s="14">
        <v>56</v>
      </c>
      <c r="I70" s="15">
        <v>795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ht="23.1" customHeight="1" x14ac:dyDescent="0.25">
      <c r="A71" s="12" t="s">
        <v>45</v>
      </c>
      <c r="B71" s="13">
        <f>+E71+F71+I71</f>
        <v>15625.14</v>
      </c>
      <c r="C71" s="14">
        <v>19</v>
      </c>
      <c r="D71" s="14">
        <v>61</v>
      </c>
      <c r="E71" s="14">
        <v>8549</v>
      </c>
      <c r="F71" s="14">
        <v>3353.82</v>
      </c>
      <c r="G71" s="14">
        <v>17</v>
      </c>
      <c r="H71" s="14">
        <v>63</v>
      </c>
      <c r="I71" s="15">
        <v>3722.32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ht="33.75" customHeight="1" x14ac:dyDescent="0.25">
      <c r="A72" s="11" t="s">
        <v>22</v>
      </c>
      <c r="B72" s="13">
        <f>SUM(B73:B76)</f>
        <v>1483</v>
      </c>
      <c r="C72" s="13">
        <f t="shared" ref="C72:I72" si="25">SUM(C73:C76)</f>
        <v>2</v>
      </c>
      <c r="D72" s="13">
        <f t="shared" si="25"/>
        <v>2</v>
      </c>
      <c r="E72" s="13">
        <f t="shared" si="25"/>
        <v>91</v>
      </c>
      <c r="F72" s="13">
        <f t="shared" si="25"/>
        <v>923</v>
      </c>
      <c r="G72" s="13">
        <f t="shared" si="25"/>
        <v>4</v>
      </c>
      <c r="H72" s="13">
        <f t="shared" si="25"/>
        <v>29</v>
      </c>
      <c r="I72" s="8">
        <f t="shared" si="25"/>
        <v>469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ht="23.1" customHeight="1" x14ac:dyDescent="0.25">
      <c r="A73" s="12" t="s">
        <v>13</v>
      </c>
      <c r="B73" s="13">
        <f t="shared" si="23"/>
        <v>150</v>
      </c>
      <c r="C73" s="14">
        <v>0</v>
      </c>
      <c r="D73" s="14">
        <v>0</v>
      </c>
      <c r="E73" s="14">
        <v>0</v>
      </c>
      <c r="F73" s="14">
        <v>150</v>
      </c>
      <c r="G73" s="14">
        <v>0</v>
      </c>
      <c r="H73" s="14">
        <v>0</v>
      </c>
      <c r="I73" s="15">
        <v>0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ht="23.1" customHeight="1" x14ac:dyDescent="0.25">
      <c r="A74" s="12" t="s">
        <v>36</v>
      </c>
      <c r="B74" s="13">
        <f>+E74+F74+I74</f>
        <v>150</v>
      </c>
      <c r="C74" s="14">
        <v>0</v>
      </c>
      <c r="D74" s="14">
        <v>0</v>
      </c>
      <c r="E74" s="14">
        <v>0</v>
      </c>
      <c r="F74" s="14">
        <v>150</v>
      </c>
      <c r="G74" s="14">
        <v>0</v>
      </c>
      <c r="H74" s="14">
        <v>0</v>
      </c>
      <c r="I74" s="15">
        <v>0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ht="23.1" customHeight="1" x14ac:dyDescent="0.25">
      <c r="A75" s="12" t="s">
        <v>35</v>
      </c>
      <c r="B75" s="13">
        <f>+E75+F75+I75</f>
        <v>629</v>
      </c>
      <c r="C75" s="14">
        <v>1</v>
      </c>
      <c r="D75" s="14">
        <v>1</v>
      </c>
      <c r="E75" s="14">
        <v>18</v>
      </c>
      <c r="F75" s="14">
        <v>164</v>
      </c>
      <c r="G75" s="14">
        <v>2</v>
      </c>
      <c r="H75" s="14">
        <v>25</v>
      </c>
      <c r="I75" s="15">
        <v>447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ht="23.1" customHeight="1" x14ac:dyDescent="0.25">
      <c r="A76" s="12" t="s">
        <v>45</v>
      </c>
      <c r="B76" s="13">
        <f>+E76+F76+I76</f>
        <v>554</v>
      </c>
      <c r="C76" s="14">
        <v>1</v>
      </c>
      <c r="D76" s="14">
        <v>1</v>
      </c>
      <c r="E76" s="14">
        <v>73</v>
      </c>
      <c r="F76" s="14">
        <v>459</v>
      </c>
      <c r="G76" s="14">
        <v>2</v>
      </c>
      <c r="H76" s="14">
        <v>4</v>
      </c>
      <c r="I76" s="15">
        <v>22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ht="33" customHeight="1" x14ac:dyDescent="0.25">
      <c r="A77" s="11" t="s">
        <v>15</v>
      </c>
      <c r="B77" s="13">
        <f>SUM(B78:B81)</f>
        <v>63124.4</v>
      </c>
      <c r="C77" s="13">
        <f t="shared" ref="C77:I77" si="26">SUM(C78:C81)</f>
        <v>13</v>
      </c>
      <c r="D77" s="13">
        <f t="shared" si="26"/>
        <v>17</v>
      </c>
      <c r="E77" s="13">
        <f t="shared" si="26"/>
        <v>45241</v>
      </c>
      <c r="F77" s="13">
        <f t="shared" si="26"/>
        <v>16224.75</v>
      </c>
      <c r="G77" s="13">
        <f t="shared" si="26"/>
        <v>9</v>
      </c>
      <c r="H77" s="13">
        <f t="shared" si="26"/>
        <v>89</v>
      </c>
      <c r="I77" s="8">
        <f t="shared" si="26"/>
        <v>1658.65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ht="26.25" customHeight="1" x14ac:dyDescent="0.25">
      <c r="A78" s="12" t="s">
        <v>13</v>
      </c>
      <c r="B78" s="13">
        <f t="shared" si="23"/>
        <v>3109</v>
      </c>
      <c r="C78" s="14">
        <v>2</v>
      </c>
      <c r="D78" s="14">
        <v>3</v>
      </c>
      <c r="E78" s="14">
        <v>1226</v>
      </c>
      <c r="F78" s="14">
        <v>1883</v>
      </c>
      <c r="G78" s="14">
        <v>0</v>
      </c>
      <c r="H78" s="14">
        <v>0</v>
      </c>
      <c r="I78" s="15">
        <v>0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ht="26.25" customHeight="1" x14ac:dyDescent="0.25">
      <c r="A79" s="12" t="s">
        <v>36</v>
      </c>
      <c r="B79" s="13">
        <f>+E79+F79+I79</f>
        <v>5394</v>
      </c>
      <c r="C79" s="14">
        <v>2</v>
      </c>
      <c r="D79" s="14">
        <v>2</v>
      </c>
      <c r="E79" s="14">
        <v>305</v>
      </c>
      <c r="F79" s="14">
        <v>5089</v>
      </c>
      <c r="G79" s="14">
        <v>0</v>
      </c>
      <c r="H79" s="14">
        <v>0</v>
      </c>
      <c r="I79" s="15">
        <v>0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1:31" ht="26.25" customHeight="1" x14ac:dyDescent="0.25">
      <c r="A80" s="12" t="s">
        <v>35</v>
      </c>
      <c r="B80" s="13">
        <f>+E80+F80+I80</f>
        <v>9628</v>
      </c>
      <c r="C80" s="14">
        <v>6</v>
      </c>
      <c r="D80" s="14">
        <v>6</v>
      </c>
      <c r="E80" s="14">
        <v>2132</v>
      </c>
      <c r="F80" s="14">
        <v>6515</v>
      </c>
      <c r="G80" s="14">
        <v>7</v>
      </c>
      <c r="H80" s="14">
        <v>73</v>
      </c>
      <c r="I80" s="15">
        <v>981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1:31" ht="26.25" customHeight="1" x14ac:dyDescent="0.25">
      <c r="A81" s="12" t="s">
        <v>45</v>
      </c>
      <c r="B81" s="13">
        <f>+E81+F81+I81</f>
        <v>44993.4</v>
      </c>
      <c r="C81" s="14">
        <v>3</v>
      </c>
      <c r="D81" s="14">
        <v>6</v>
      </c>
      <c r="E81" s="40">
        <v>41578</v>
      </c>
      <c r="F81" s="14">
        <v>2737.75</v>
      </c>
      <c r="G81" s="14">
        <v>2</v>
      </c>
      <c r="H81" s="14">
        <v>16</v>
      </c>
      <c r="I81" s="15">
        <v>677.65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ht="33" customHeight="1" x14ac:dyDescent="0.25">
      <c r="A82" s="11" t="s">
        <v>16</v>
      </c>
      <c r="B82" s="43">
        <f>SUM(B83:B86)</f>
        <v>31558</v>
      </c>
      <c r="C82" s="13">
        <f t="shared" ref="C82:I82" si="27">SUM(C83:C86)</f>
        <v>6</v>
      </c>
      <c r="D82" s="13">
        <f t="shared" si="27"/>
        <v>72</v>
      </c>
      <c r="E82" s="13">
        <f t="shared" si="27"/>
        <v>8416</v>
      </c>
      <c r="F82" s="13">
        <f t="shared" si="27"/>
        <v>22701</v>
      </c>
      <c r="G82" s="13">
        <f t="shared" si="27"/>
        <v>4</v>
      </c>
      <c r="H82" s="13">
        <f t="shared" si="27"/>
        <v>176</v>
      </c>
      <c r="I82" s="8">
        <f t="shared" si="27"/>
        <v>441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ht="24.75" customHeight="1" x14ac:dyDescent="0.25">
      <c r="A83" s="12" t="s">
        <v>13</v>
      </c>
      <c r="B83" s="13">
        <f t="shared" si="23"/>
        <v>655</v>
      </c>
      <c r="C83" s="14">
        <v>0</v>
      </c>
      <c r="D83" s="14">
        <v>0</v>
      </c>
      <c r="E83" s="14">
        <v>0</v>
      </c>
      <c r="F83" s="14">
        <v>326</v>
      </c>
      <c r="G83" s="14">
        <v>1</v>
      </c>
      <c r="H83" s="14">
        <v>163</v>
      </c>
      <c r="I83" s="15">
        <v>329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ht="24.75" customHeight="1" x14ac:dyDescent="0.25">
      <c r="A84" s="12" t="s">
        <v>36</v>
      </c>
      <c r="B84" s="13">
        <f>+E84+F84+I84</f>
        <v>380</v>
      </c>
      <c r="C84" s="14">
        <v>0</v>
      </c>
      <c r="D84" s="14">
        <v>0</v>
      </c>
      <c r="E84" s="14">
        <v>0</v>
      </c>
      <c r="F84" s="14">
        <v>380</v>
      </c>
      <c r="G84" s="14">
        <v>0</v>
      </c>
      <c r="H84" s="14">
        <v>0</v>
      </c>
      <c r="I84" s="15">
        <v>0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ht="24.75" customHeight="1" x14ac:dyDescent="0.25">
      <c r="A85" s="12" t="s">
        <v>35</v>
      </c>
      <c r="B85" s="13">
        <f>+E85+F85+I85</f>
        <v>562</v>
      </c>
      <c r="C85" s="14">
        <v>0</v>
      </c>
      <c r="D85" s="14">
        <v>0</v>
      </c>
      <c r="E85" s="14">
        <v>0</v>
      </c>
      <c r="F85" s="14">
        <v>530</v>
      </c>
      <c r="G85" s="14">
        <v>2</v>
      </c>
      <c r="H85" s="14">
        <v>12</v>
      </c>
      <c r="I85" s="15">
        <v>32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ht="24.75" customHeight="1" x14ac:dyDescent="0.25">
      <c r="A86" s="12" t="s">
        <v>45</v>
      </c>
      <c r="B86" s="43">
        <f>+E86+F86+I86</f>
        <v>29961</v>
      </c>
      <c r="C86" s="14">
        <v>6</v>
      </c>
      <c r="D86" s="14">
        <v>72</v>
      </c>
      <c r="E86" s="14">
        <v>8416</v>
      </c>
      <c r="F86" s="14">
        <v>21465</v>
      </c>
      <c r="G86" s="14">
        <v>1</v>
      </c>
      <c r="H86" s="14">
        <v>1</v>
      </c>
      <c r="I86" s="15">
        <v>80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31" ht="24.75" customHeight="1" x14ac:dyDescent="0.25">
      <c r="A87" s="9" t="s">
        <v>54</v>
      </c>
      <c r="B87" s="13"/>
      <c r="C87" s="14"/>
      <c r="D87" s="14"/>
      <c r="E87" s="14"/>
      <c r="F87" s="14"/>
      <c r="G87" s="14"/>
      <c r="H87" s="14"/>
      <c r="I87" s="15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ht="25.5" customHeight="1" x14ac:dyDescent="0.25">
      <c r="A88" s="11" t="s">
        <v>23</v>
      </c>
      <c r="B88" s="13">
        <f>SUM(B89:B92)</f>
        <v>5768</v>
      </c>
      <c r="C88" s="13">
        <f t="shared" ref="C88:I88" si="28">SUM(C89:C92)</f>
        <v>0</v>
      </c>
      <c r="D88" s="13">
        <f t="shared" si="28"/>
        <v>0</v>
      </c>
      <c r="E88" s="13">
        <f t="shared" si="28"/>
        <v>0</v>
      </c>
      <c r="F88" s="13">
        <f t="shared" si="28"/>
        <v>5768</v>
      </c>
      <c r="G88" s="13">
        <f t="shared" si="28"/>
        <v>0</v>
      </c>
      <c r="H88" s="13">
        <f t="shared" si="28"/>
        <v>0</v>
      </c>
      <c r="I88" s="8">
        <f t="shared" si="28"/>
        <v>0</v>
      </c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ht="24.95" customHeight="1" x14ac:dyDescent="0.25">
      <c r="A89" s="12" t="s">
        <v>13</v>
      </c>
      <c r="B89" s="13">
        <f t="shared" si="23"/>
        <v>2407</v>
      </c>
      <c r="C89" s="14">
        <v>0</v>
      </c>
      <c r="D89" s="14">
        <v>0</v>
      </c>
      <c r="E89" s="14">
        <v>0</v>
      </c>
      <c r="F89" s="14">
        <v>2407</v>
      </c>
      <c r="G89" s="14">
        <v>0</v>
      </c>
      <c r="H89" s="14">
        <v>0</v>
      </c>
      <c r="I89" s="15">
        <v>0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ht="24.95" customHeight="1" x14ac:dyDescent="0.25">
      <c r="A90" s="12" t="s">
        <v>36</v>
      </c>
      <c r="B90" s="13">
        <f>+E90+F90+I90</f>
        <v>787</v>
      </c>
      <c r="C90" s="14">
        <v>0</v>
      </c>
      <c r="D90" s="14">
        <v>0</v>
      </c>
      <c r="E90" s="14">
        <v>0</v>
      </c>
      <c r="F90" s="14">
        <v>787</v>
      </c>
      <c r="G90" s="14">
        <v>0</v>
      </c>
      <c r="H90" s="14">
        <v>0</v>
      </c>
      <c r="I90" s="15">
        <v>0</v>
      </c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ht="24.95" customHeight="1" x14ac:dyDescent="0.25">
      <c r="A91" s="12" t="s">
        <v>35</v>
      </c>
      <c r="B91" s="13">
        <f>+E91+F91+I91</f>
        <v>763</v>
      </c>
      <c r="C91" s="14">
        <v>0</v>
      </c>
      <c r="D91" s="14">
        <v>0</v>
      </c>
      <c r="E91" s="14">
        <v>0</v>
      </c>
      <c r="F91" s="14">
        <v>763</v>
      </c>
      <c r="G91" s="14">
        <v>0</v>
      </c>
      <c r="H91" s="14">
        <v>0</v>
      </c>
      <c r="I91" s="15">
        <v>0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ht="24.95" customHeight="1" x14ac:dyDescent="0.25">
      <c r="A92" s="12" t="s">
        <v>45</v>
      </c>
      <c r="B92" s="13">
        <f>+E92+F92+I92</f>
        <v>1811</v>
      </c>
      <c r="C92" s="14">
        <v>0</v>
      </c>
      <c r="D92" s="14">
        <v>0</v>
      </c>
      <c r="E92" s="14">
        <v>0</v>
      </c>
      <c r="F92" s="14">
        <v>1811</v>
      </c>
      <c r="G92" s="14">
        <v>0</v>
      </c>
      <c r="H92" s="14">
        <v>0</v>
      </c>
      <c r="I92" s="15">
        <v>0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ht="33" customHeight="1" x14ac:dyDescent="0.25">
      <c r="A93" s="11" t="s">
        <v>24</v>
      </c>
      <c r="B93" s="13">
        <f>SUM(B94:B97)</f>
        <v>14717</v>
      </c>
      <c r="C93" s="13">
        <f t="shared" ref="C93:I93" si="29">SUM(C94:C97)</f>
        <v>3</v>
      </c>
      <c r="D93" s="13">
        <f t="shared" si="29"/>
        <v>2</v>
      </c>
      <c r="E93" s="13">
        <f t="shared" si="29"/>
        <v>7607</v>
      </c>
      <c r="F93" s="13">
        <f t="shared" si="29"/>
        <v>6801</v>
      </c>
      <c r="G93" s="13">
        <f t="shared" si="29"/>
        <v>3</v>
      </c>
      <c r="H93" s="13">
        <f t="shared" si="29"/>
        <v>36</v>
      </c>
      <c r="I93" s="8">
        <f t="shared" si="29"/>
        <v>309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ht="24.95" customHeight="1" x14ac:dyDescent="0.25">
      <c r="A94" s="12" t="s">
        <v>13</v>
      </c>
      <c r="B94" s="13">
        <f t="shared" si="23"/>
        <v>1526</v>
      </c>
      <c r="C94" s="14">
        <v>0</v>
      </c>
      <c r="D94" s="14">
        <v>0</v>
      </c>
      <c r="E94" s="14">
        <v>0</v>
      </c>
      <c r="F94" s="14">
        <v>1493</v>
      </c>
      <c r="G94" s="14">
        <v>1</v>
      </c>
      <c r="H94" s="14">
        <v>4</v>
      </c>
      <c r="I94" s="15">
        <v>33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ht="24.95" customHeight="1" x14ac:dyDescent="0.25">
      <c r="A95" s="12" t="s">
        <v>36</v>
      </c>
      <c r="B95" s="13">
        <f>+E95+F95+I95</f>
        <v>1957</v>
      </c>
      <c r="C95" s="14">
        <v>0</v>
      </c>
      <c r="D95" s="14">
        <v>0</v>
      </c>
      <c r="E95" s="14">
        <v>0</v>
      </c>
      <c r="F95" s="14">
        <v>1957</v>
      </c>
      <c r="G95" s="14">
        <v>0</v>
      </c>
      <c r="H95" s="14">
        <v>0</v>
      </c>
      <c r="I95" s="15">
        <v>0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ht="24.95" customHeight="1" x14ac:dyDescent="0.25">
      <c r="A96" s="12" t="s">
        <v>35</v>
      </c>
      <c r="B96" s="13">
        <f>+E96+F96+I96</f>
        <v>3287</v>
      </c>
      <c r="C96" s="14">
        <v>0</v>
      </c>
      <c r="D96" s="14">
        <v>0</v>
      </c>
      <c r="E96" s="14">
        <v>0</v>
      </c>
      <c r="F96" s="14">
        <v>3287</v>
      </c>
      <c r="G96" s="14">
        <v>0</v>
      </c>
      <c r="H96" s="14">
        <v>0</v>
      </c>
      <c r="I96" s="15">
        <v>0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31" ht="24.95" customHeight="1" x14ac:dyDescent="0.25">
      <c r="A97" s="12" t="s">
        <v>45</v>
      </c>
      <c r="B97" s="13">
        <f>+E97+F97+I97</f>
        <v>7947</v>
      </c>
      <c r="C97" s="14">
        <v>3</v>
      </c>
      <c r="D97" s="14">
        <v>2</v>
      </c>
      <c r="E97" s="14">
        <v>7607</v>
      </c>
      <c r="F97" s="14">
        <v>64</v>
      </c>
      <c r="G97" s="14">
        <v>2</v>
      </c>
      <c r="H97" s="14">
        <v>32</v>
      </c>
      <c r="I97" s="15">
        <v>276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ht="31.5" customHeight="1" x14ac:dyDescent="0.25">
      <c r="A98" s="11" t="s">
        <v>17</v>
      </c>
      <c r="B98" s="13">
        <f>SUM(B99:B102)</f>
        <v>6339.9699999999993</v>
      </c>
      <c r="C98" s="13">
        <f t="shared" ref="C98:I98" si="30">SUM(C99:C102)</f>
        <v>14</v>
      </c>
      <c r="D98" s="13">
        <f t="shared" si="30"/>
        <v>14</v>
      </c>
      <c r="E98" s="13">
        <f t="shared" si="30"/>
        <v>698</v>
      </c>
      <c r="F98" s="13">
        <f t="shared" si="30"/>
        <v>5218.3899999999994</v>
      </c>
      <c r="G98" s="13">
        <f t="shared" si="30"/>
        <v>20</v>
      </c>
      <c r="H98" s="13">
        <f t="shared" si="30"/>
        <v>23</v>
      </c>
      <c r="I98" s="8">
        <f t="shared" si="30"/>
        <v>423.58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</row>
    <row r="99" spans="1:31" ht="24.95" customHeight="1" x14ac:dyDescent="0.25">
      <c r="A99" s="12" t="s">
        <v>13</v>
      </c>
      <c r="B99" s="13">
        <f t="shared" si="23"/>
        <v>939</v>
      </c>
      <c r="C99" s="14">
        <v>0</v>
      </c>
      <c r="D99" s="14">
        <v>0</v>
      </c>
      <c r="E99" s="14">
        <v>0</v>
      </c>
      <c r="F99" s="14">
        <v>903</v>
      </c>
      <c r="G99" s="14">
        <v>2</v>
      </c>
      <c r="H99" s="14">
        <v>2</v>
      </c>
      <c r="I99" s="15">
        <v>36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 ht="24.95" customHeight="1" x14ac:dyDescent="0.25">
      <c r="A100" s="12" t="s">
        <v>36</v>
      </c>
      <c r="B100" s="13">
        <f>+E100+F100+I100</f>
        <v>642</v>
      </c>
      <c r="C100" s="14">
        <v>4</v>
      </c>
      <c r="D100" s="14">
        <v>4</v>
      </c>
      <c r="E100" s="14">
        <v>152</v>
      </c>
      <c r="F100" s="14">
        <v>468</v>
      </c>
      <c r="G100" s="14">
        <v>3</v>
      </c>
      <c r="H100" s="14">
        <v>3</v>
      </c>
      <c r="I100" s="15">
        <v>22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spans="1:31" ht="24.95" customHeight="1" x14ac:dyDescent="0.25">
      <c r="A101" s="12" t="s">
        <v>35</v>
      </c>
      <c r="B101" s="13">
        <f>+E101+F101+I101</f>
        <v>668.48</v>
      </c>
      <c r="C101" s="14">
        <v>5</v>
      </c>
      <c r="D101" s="14">
        <v>5</v>
      </c>
      <c r="E101" s="14">
        <v>102</v>
      </c>
      <c r="F101" s="14">
        <v>480.48</v>
      </c>
      <c r="G101" s="14">
        <v>8</v>
      </c>
      <c r="H101" s="14">
        <v>11</v>
      </c>
      <c r="I101" s="15">
        <v>86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</row>
    <row r="102" spans="1:31" ht="24.95" customHeight="1" x14ac:dyDescent="0.25">
      <c r="A102" s="12" t="s">
        <v>45</v>
      </c>
      <c r="B102" s="13">
        <f>+E102+F102+I102</f>
        <v>4090.49</v>
      </c>
      <c r="C102" s="14">
        <v>5</v>
      </c>
      <c r="D102" s="14">
        <v>5</v>
      </c>
      <c r="E102" s="14">
        <v>444</v>
      </c>
      <c r="F102" s="14">
        <v>3366.91</v>
      </c>
      <c r="G102" s="40">
        <v>7</v>
      </c>
      <c r="H102" s="14">
        <v>7</v>
      </c>
      <c r="I102" s="15">
        <v>279.58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</row>
    <row r="103" spans="1:31" ht="30" customHeight="1" x14ac:dyDescent="0.25">
      <c r="A103" s="11" t="s">
        <v>18</v>
      </c>
      <c r="B103" s="13">
        <f>SUM(B104:B107)</f>
        <v>31099.370000000003</v>
      </c>
      <c r="C103" s="13">
        <f t="shared" ref="C103:I103" si="31">SUM(C104:C107)</f>
        <v>2</v>
      </c>
      <c r="D103" s="13">
        <f t="shared" si="31"/>
        <v>23</v>
      </c>
      <c r="E103" s="13">
        <f t="shared" si="31"/>
        <v>3384</v>
      </c>
      <c r="F103" s="13">
        <f t="shared" si="31"/>
        <v>26890.36</v>
      </c>
      <c r="G103" s="13">
        <f t="shared" si="31"/>
        <v>3</v>
      </c>
      <c r="H103" s="13">
        <f t="shared" si="31"/>
        <v>19</v>
      </c>
      <c r="I103" s="8">
        <f t="shared" si="31"/>
        <v>825.01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31" ht="24.95" customHeight="1" x14ac:dyDescent="0.25">
      <c r="A104" s="12" t="s">
        <v>13</v>
      </c>
      <c r="B104" s="13">
        <f t="shared" si="23"/>
        <v>341</v>
      </c>
      <c r="C104" s="14">
        <v>0</v>
      </c>
      <c r="D104" s="14">
        <v>0</v>
      </c>
      <c r="E104" s="14">
        <v>0</v>
      </c>
      <c r="F104" s="14">
        <v>341</v>
      </c>
      <c r="G104" s="14">
        <v>0</v>
      </c>
      <c r="H104" s="14">
        <v>0</v>
      </c>
      <c r="I104" s="15">
        <v>0</v>
      </c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ht="24.95" customHeight="1" x14ac:dyDescent="0.25">
      <c r="A105" s="12" t="s">
        <v>36</v>
      </c>
      <c r="B105" s="13">
        <f>+E105+F105+I105</f>
        <v>3191.17</v>
      </c>
      <c r="C105" s="14">
        <v>0</v>
      </c>
      <c r="D105" s="14">
        <v>0</v>
      </c>
      <c r="E105" s="14">
        <v>0</v>
      </c>
      <c r="F105" s="14">
        <v>2393.16</v>
      </c>
      <c r="G105" s="14">
        <v>1</v>
      </c>
      <c r="H105" s="14">
        <v>1</v>
      </c>
      <c r="I105" s="15">
        <v>798.01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ht="24.95" customHeight="1" x14ac:dyDescent="0.25">
      <c r="A106" s="12" t="s">
        <v>35</v>
      </c>
      <c r="B106" s="13">
        <f>+E106+F106+I106</f>
        <v>9239.619999999999</v>
      </c>
      <c r="C106" s="14">
        <v>1</v>
      </c>
      <c r="D106" s="14">
        <v>17</v>
      </c>
      <c r="E106" s="14">
        <v>2631</v>
      </c>
      <c r="F106" s="14">
        <v>6608.62</v>
      </c>
      <c r="G106" s="14">
        <v>0</v>
      </c>
      <c r="H106" s="14">
        <v>0</v>
      </c>
      <c r="I106" s="15">
        <v>0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 ht="24.95" customHeight="1" x14ac:dyDescent="0.25">
      <c r="A107" s="12" t="s">
        <v>45</v>
      </c>
      <c r="B107" s="13">
        <f>+E107+F107+I107</f>
        <v>18327.580000000002</v>
      </c>
      <c r="C107" s="14">
        <v>1</v>
      </c>
      <c r="D107" s="14">
        <v>6</v>
      </c>
      <c r="E107" s="14">
        <v>753</v>
      </c>
      <c r="F107" s="14">
        <v>17547.580000000002</v>
      </c>
      <c r="G107" s="14">
        <v>2</v>
      </c>
      <c r="H107" s="14">
        <v>18</v>
      </c>
      <c r="I107" s="15">
        <v>27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31" ht="30" customHeight="1" x14ac:dyDescent="0.25">
      <c r="A108" s="11" t="s">
        <v>38</v>
      </c>
      <c r="B108" s="13">
        <f>SUM(B109:B112)</f>
        <v>16137</v>
      </c>
      <c r="C108" s="13">
        <f t="shared" ref="C108:I108" si="32">SUM(C109:C112)</f>
        <v>25</v>
      </c>
      <c r="D108" s="13">
        <f t="shared" si="32"/>
        <v>25</v>
      </c>
      <c r="E108" s="13">
        <f t="shared" si="32"/>
        <v>2757</v>
      </c>
      <c r="F108" s="13">
        <f t="shared" si="32"/>
        <v>6173.45</v>
      </c>
      <c r="G108" s="13">
        <f t="shared" si="32"/>
        <v>11</v>
      </c>
      <c r="H108" s="13">
        <f t="shared" si="32"/>
        <v>20</v>
      </c>
      <c r="I108" s="8">
        <f t="shared" si="32"/>
        <v>7206.55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ht="24.95" customHeight="1" x14ac:dyDescent="0.25">
      <c r="A109" s="12" t="s">
        <v>13</v>
      </c>
      <c r="B109" s="13">
        <f t="shared" si="23"/>
        <v>5944</v>
      </c>
      <c r="C109" s="14">
        <v>0</v>
      </c>
      <c r="D109" s="14">
        <v>0</v>
      </c>
      <c r="E109" s="14">
        <v>0</v>
      </c>
      <c r="F109" s="14">
        <v>867</v>
      </c>
      <c r="G109" s="14">
        <v>1</v>
      </c>
      <c r="H109" s="14">
        <v>9</v>
      </c>
      <c r="I109" s="15">
        <v>5077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ht="24.95" customHeight="1" x14ac:dyDescent="0.25">
      <c r="A110" s="12" t="s">
        <v>36</v>
      </c>
      <c r="B110" s="13">
        <f>+E110+F110+I110</f>
        <v>928.65</v>
      </c>
      <c r="C110" s="14">
        <v>2</v>
      </c>
      <c r="D110" s="14">
        <v>2</v>
      </c>
      <c r="E110" s="14">
        <v>254</v>
      </c>
      <c r="F110" s="14">
        <v>291.10000000000002</v>
      </c>
      <c r="G110" s="14">
        <v>2</v>
      </c>
      <c r="H110" s="14">
        <v>3</v>
      </c>
      <c r="I110" s="15">
        <v>383.54999999999995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ht="24.95" customHeight="1" x14ac:dyDescent="0.25">
      <c r="A111" s="12" t="s">
        <v>35</v>
      </c>
      <c r="B111" s="13">
        <f>+E111+F111+I111</f>
        <v>3277.35</v>
      </c>
      <c r="C111" s="14">
        <v>15</v>
      </c>
      <c r="D111" s="14">
        <v>15</v>
      </c>
      <c r="E111" s="14">
        <v>1589</v>
      </c>
      <c r="F111" s="14">
        <v>266.35000000000002</v>
      </c>
      <c r="G111" s="14">
        <v>3</v>
      </c>
      <c r="H111" s="14">
        <v>3</v>
      </c>
      <c r="I111" s="15">
        <v>1422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ht="24.95" customHeight="1" x14ac:dyDescent="0.25">
      <c r="A112" s="12" t="s">
        <v>45</v>
      </c>
      <c r="B112" s="13">
        <f>+E112+F112+I112</f>
        <v>5987</v>
      </c>
      <c r="C112" s="14">
        <v>8</v>
      </c>
      <c r="D112" s="40">
        <v>8</v>
      </c>
      <c r="E112" s="40">
        <v>914</v>
      </c>
      <c r="F112" s="14">
        <v>4749</v>
      </c>
      <c r="G112" s="14">
        <v>5</v>
      </c>
      <c r="H112" s="14">
        <v>5</v>
      </c>
      <c r="I112" s="15">
        <v>324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31" ht="30.75" customHeight="1" x14ac:dyDescent="0.25">
      <c r="A113" s="10" t="s">
        <v>42</v>
      </c>
      <c r="B113" s="13">
        <f>B114+B119+B125+B130+B135+B145+B154+B140+B150+B137+B142</f>
        <v>56838.07</v>
      </c>
      <c r="C113" s="22">
        <f t="shared" ref="C113:I113" si="33">C114+C119+C125+C130+C145+C154+C140+C150+C137+C142</f>
        <v>127</v>
      </c>
      <c r="D113" s="22">
        <f t="shared" si="33"/>
        <v>181</v>
      </c>
      <c r="E113" s="22">
        <f t="shared" si="33"/>
        <v>14825</v>
      </c>
      <c r="F113" s="22">
        <f t="shared" si="33"/>
        <v>36021.279999999999</v>
      </c>
      <c r="G113" s="22">
        <f t="shared" si="33"/>
        <v>99</v>
      </c>
      <c r="H113" s="22">
        <f t="shared" si="33"/>
        <v>415</v>
      </c>
      <c r="I113" s="25">
        <f t="shared" si="33"/>
        <v>5141.79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31" ht="24.75" customHeight="1" x14ac:dyDescent="0.25">
      <c r="A114" s="11" t="s">
        <v>12</v>
      </c>
      <c r="B114" s="13">
        <f>SUM(B115:B118)</f>
        <v>23553.33</v>
      </c>
      <c r="C114" s="13">
        <f t="shared" ref="C114:I114" si="34">SUM(C115:C118)</f>
        <v>94</v>
      </c>
      <c r="D114" s="13">
        <f t="shared" si="34"/>
        <v>94</v>
      </c>
      <c r="E114" s="13">
        <f t="shared" si="34"/>
        <v>9018</v>
      </c>
      <c r="F114" s="13">
        <f t="shared" si="34"/>
        <v>11177.54</v>
      </c>
      <c r="G114" s="13">
        <f t="shared" si="34"/>
        <v>75</v>
      </c>
      <c r="H114" s="13">
        <f t="shared" si="34"/>
        <v>75</v>
      </c>
      <c r="I114" s="8">
        <f t="shared" si="34"/>
        <v>3357.79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31" ht="24" customHeight="1" x14ac:dyDescent="0.25">
      <c r="A115" s="12" t="s">
        <v>13</v>
      </c>
      <c r="B115" s="13">
        <f t="shared" ref="B115:B120" si="35">+E115+F115+I115</f>
        <v>5277</v>
      </c>
      <c r="C115" s="14">
        <v>43</v>
      </c>
      <c r="D115" s="14">
        <v>43</v>
      </c>
      <c r="E115" s="14">
        <v>2986</v>
      </c>
      <c r="F115" s="14">
        <v>2010</v>
      </c>
      <c r="G115" s="14">
        <v>11</v>
      </c>
      <c r="H115" s="14">
        <v>11</v>
      </c>
      <c r="I115" s="15">
        <v>281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31" ht="24" customHeight="1" x14ac:dyDescent="0.25">
      <c r="A116" s="12" t="s">
        <v>36</v>
      </c>
      <c r="B116" s="13">
        <f>+E116+F116+I116</f>
        <v>6756.2800000000007</v>
      </c>
      <c r="C116" s="14">
        <v>5</v>
      </c>
      <c r="D116" s="14">
        <v>5</v>
      </c>
      <c r="E116" s="14">
        <v>830</v>
      </c>
      <c r="F116" s="14">
        <v>4043.28</v>
      </c>
      <c r="G116" s="14">
        <v>25</v>
      </c>
      <c r="H116" s="14">
        <v>25</v>
      </c>
      <c r="I116" s="15">
        <v>1883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31" ht="24" customHeight="1" x14ac:dyDescent="0.25">
      <c r="A117" s="12" t="s">
        <v>35</v>
      </c>
      <c r="B117" s="13">
        <f>+E117+F117+I117</f>
        <v>3965.6800000000003</v>
      </c>
      <c r="C117" s="14">
        <v>21</v>
      </c>
      <c r="D117" s="14">
        <v>21</v>
      </c>
      <c r="E117" s="14">
        <v>1317</v>
      </c>
      <c r="F117" s="14">
        <v>1920.68</v>
      </c>
      <c r="G117" s="14">
        <v>21</v>
      </c>
      <c r="H117" s="14">
        <v>21</v>
      </c>
      <c r="I117" s="15">
        <v>728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31" ht="24" customHeight="1" x14ac:dyDescent="0.25">
      <c r="A118" s="12" t="s">
        <v>45</v>
      </c>
      <c r="B118" s="13">
        <f>+E118+F118+I118</f>
        <v>7554.37</v>
      </c>
      <c r="C118" s="14">
        <v>25</v>
      </c>
      <c r="D118" s="14">
        <v>25</v>
      </c>
      <c r="E118" s="14">
        <v>3885</v>
      </c>
      <c r="F118" s="14">
        <v>3203.58</v>
      </c>
      <c r="G118" s="14">
        <v>18</v>
      </c>
      <c r="H118" s="14">
        <v>18</v>
      </c>
      <c r="I118" s="15">
        <v>465.79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31" ht="30" customHeight="1" x14ac:dyDescent="0.25">
      <c r="A119" s="23" t="s">
        <v>20</v>
      </c>
      <c r="B119" s="13">
        <f>SUM(B120:B123)</f>
        <v>4116</v>
      </c>
      <c r="C119" s="13">
        <f t="shared" ref="C119:I119" si="36">SUM(C120:C123)</f>
        <v>12</v>
      </c>
      <c r="D119" s="13">
        <f t="shared" si="36"/>
        <v>24</v>
      </c>
      <c r="E119" s="13">
        <f t="shared" si="36"/>
        <v>2388</v>
      </c>
      <c r="F119" s="13">
        <f t="shared" si="36"/>
        <v>1277</v>
      </c>
      <c r="G119" s="13">
        <f t="shared" si="36"/>
        <v>3</v>
      </c>
      <c r="H119" s="13">
        <f t="shared" si="36"/>
        <v>6</v>
      </c>
      <c r="I119" s="8">
        <f t="shared" si="36"/>
        <v>451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31" ht="24.75" customHeight="1" x14ac:dyDescent="0.25">
      <c r="A120" s="21" t="s">
        <v>13</v>
      </c>
      <c r="B120" s="13">
        <f t="shared" si="35"/>
        <v>587</v>
      </c>
      <c r="C120" s="14">
        <v>4</v>
      </c>
      <c r="D120" s="14">
        <v>8</v>
      </c>
      <c r="E120" s="14">
        <v>587</v>
      </c>
      <c r="F120" s="14">
        <v>0</v>
      </c>
      <c r="G120" s="14">
        <v>0</v>
      </c>
      <c r="H120" s="14">
        <v>0</v>
      </c>
      <c r="I120" s="15">
        <v>0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31" ht="24.75" customHeight="1" x14ac:dyDescent="0.25">
      <c r="A121" s="12" t="s">
        <v>36</v>
      </c>
      <c r="B121" s="13">
        <f>+E121+F121+I121</f>
        <v>1447</v>
      </c>
      <c r="C121" s="14">
        <v>4</v>
      </c>
      <c r="D121" s="14">
        <v>8</v>
      </c>
      <c r="E121" s="14">
        <v>849</v>
      </c>
      <c r="F121" s="14">
        <v>439</v>
      </c>
      <c r="G121" s="14">
        <v>1</v>
      </c>
      <c r="H121" s="14">
        <v>2</v>
      </c>
      <c r="I121" s="15">
        <v>159</v>
      </c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31" ht="24.75" customHeight="1" x14ac:dyDescent="0.25">
      <c r="A122" s="12" t="s">
        <v>35</v>
      </c>
      <c r="B122" s="13">
        <f>+E122+F122+I122</f>
        <v>662</v>
      </c>
      <c r="C122" s="14">
        <v>1</v>
      </c>
      <c r="D122" s="14">
        <v>2</v>
      </c>
      <c r="E122" s="14">
        <v>72</v>
      </c>
      <c r="F122" s="14">
        <v>493</v>
      </c>
      <c r="G122" s="14">
        <v>1</v>
      </c>
      <c r="H122" s="14">
        <v>2</v>
      </c>
      <c r="I122" s="15">
        <v>97</v>
      </c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31" ht="24.75" customHeight="1" x14ac:dyDescent="0.25">
      <c r="A123" s="12" t="s">
        <v>45</v>
      </c>
      <c r="B123" s="13">
        <f>+E123+F123+I123</f>
        <v>1420</v>
      </c>
      <c r="C123" s="14">
        <v>3</v>
      </c>
      <c r="D123" s="14">
        <v>6</v>
      </c>
      <c r="E123" s="14">
        <v>880</v>
      </c>
      <c r="F123" s="14">
        <v>345</v>
      </c>
      <c r="G123" s="14">
        <v>1</v>
      </c>
      <c r="H123" s="14">
        <v>2</v>
      </c>
      <c r="I123" s="15">
        <v>195</v>
      </c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31" ht="33" customHeight="1" x14ac:dyDescent="0.25">
      <c r="A124" s="10" t="s">
        <v>53</v>
      </c>
      <c r="B124" s="13"/>
      <c r="C124" s="14"/>
      <c r="D124" s="14"/>
      <c r="E124" s="14"/>
      <c r="F124" s="14"/>
      <c r="G124" s="14"/>
      <c r="H124" s="14"/>
      <c r="I124" s="15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31" ht="33" customHeight="1" x14ac:dyDescent="0.25">
      <c r="A125" s="11" t="s">
        <v>37</v>
      </c>
      <c r="B125" s="13">
        <f t="shared" ref="B125:I125" si="37">SUM(B126:B129)</f>
        <v>3705.2</v>
      </c>
      <c r="C125" s="13">
        <f t="shared" si="37"/>
        <v>4</v>
      </c>
      <c r="D125" s="13">
        <f t="shared" si="37"/>
        <v>31</v>
      </c>
      <c r="E125" s="13">
        <f t="shared" si="37"/>
        <v>446</v>
      </c>
      <c r="F125" s="13">
        <f t="shared" si="37"/>
        <v>2066.1999999999998</v>
      </c>
      <c r="G125" s="13">
        <f t="shared" si="37"/>
        <v>4</v>
      </c>
      <c r="H125" s="13">
        <f t="shared" si="37"/>
        <v>280</v>
      </c>
      <c r="I125" s="8">
        <f t="shared" si="37"/>
        <v>1193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</row>
    <row r="126" spans="1:31" ht="27" customHeight="1" x14ac:dyDescent="0.25">
      <c r="A126" s="12" t="s">
        <v>13</v>
      </c>
      <c r="B126" s="13">
        <f>+E126+F126+I126</f>
        <v>924</v>
      </c>
      <c r="C126" s="14">
        <v>1</v>
      </c>
      <c r="D126" s="14">
        <v>7</v>
      </c>
      <c r="E126" s="14">
        <v>13</v>
      </c>
      <c r="F126" s="14">
        <v>544</v>
      </c>
      <c r="G126" s="14">
        <v>1</v>
      </c>
      <c r="H126" s="14">
        <v>4</v>
      </c>
      <c r="I126" s="15">
        <v>367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31" ht="27" customHeight="1" x14ac:dyDescent="0.25">
      <c r="A127" s="12" t="s">
        <v>36</v>
      </c>
      <c r="B127" s="13">
        <f>+E127+F127+I127</f>
        <v>774</v>
      </c>
      <c r="C127" s="14">
        <v>0</v>
      </c>
      <c r="D127" s="14">
        <v>0</v>
      </c>
      <c r="E127" s="14">
        <v>0</v>
      </c>
      <c r="F127" s="14">
        <v>772</v>
      </c>
      <c r="G127" s="14">
        <v>1</v>
      </c>
      <c r="H127" s="14">
        <v>4</v>
      </c>
      <c r="I127" s="15">
        <v>2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</row>
    <row r="128" spans="1:31" ht="27" customHeight="1" x14ac:dyDescent="0.25">
      <c r="A128" s="12" t="s">
        <v>35</v>
      </c>
      <c r="B128" s="13">
        <f>+E128+F128+I128</f>
        <v>363</v>
      </c>
      <c r="C128" s="14">
        <v>0</v>
      </c>
      <c r="D128" s="14">
        <v>0</v>
      </c>
      <c r="E128" s="14">
        <v>0</v>
      </c>
      <c r="F128" s="14">
        <v>363</v>
      </c>
      <c r="G128" s="14">
        <v>0</v>
      </c>
      <c r="H128" s="14">
        <v>0</v>
      </c>
      <c r="I128" s="15">
        <v>0</v>
      </c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</row>
    <row r="129" spans="1:31" ht="27" customHeight="1" x14ac:dyDescent="0.25">
      <c r="A129" s="12" t="s">
        <v>45</v>
      </c>
      <c r="B129" s="13">
        <f>+E129+F129+I129</f>
        <v>1644.2</v>
      </c>
      <c r="C129" s="40">
        <v>3</v>
      </c>
      <c r="D129" s="40">
        <v>24</v>
      </c>
      <c r="E129" s="40">
        <v>433</v>
      </c>
      <c r="F129" s="14">
        <v>387.2</v>
      </c>
      <c r="G129" s="14">
        <v>2</v>
      </c>
      <c r="H129" s="14">
        <v>272</v>
      </c>
      <c r="I129" s="15">
        <v>824</v>
      </c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 ht="30.75" customHeight="1" x14ac:dyDescent="0.25">
      <c r="A130" s="11" t="s">
        <v>14</v>
      </c>
      <c r="B130" s="13">
        <f>SUM(B131:B134)</f>
        <v>5693.9</v>
      </c>
      <c r="C130" s="13">
        <f t="shared" ref="C130:I130" si="38">SUM(C131:C134)</f>
        <v>13</v>
      </c>
      <c r="D130" s="13">
        <f t="shared" si="38"/>
        <v>13</v>
      </c>
      <c r="E130" s="13">
        <f t="shared" si="38"/>
        <v>247</v>
      </c>
      <c r="F130" s="13">
        <f t="shared" si="38"/>
        <v>5430.9</v>
      </c>
      <c r="G130" s="13">
        <f t="shared" si="38"/>
        <v>11</v>
      </c>
      <c r="H130" s="13">
        <f t="shared" si="38"/>
        <v>14</v>
      </c>
      <c r="I130" s="8">
        <f t="shared" si="38"/>
        <v>16</v>
      </c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</row>
    <row r="131" spans="1:31" ht="26.1" customHeight="1" x14ac:dyDescent="0.25">
      <c r="A131" s="12" t="s">
        <v>13</v>
      </c>
      <c r="B131" s="13">
        <f>+E131+F131+I131</f>
        <v>906</v>
      </c>
      <c r="C131" s="14">
        <v>5</v>
      </c>
      <c r="D131" s="14">
        <v>5</v>
      </c>
      <c r="E131" s="14">
        <v>16</v>
      </c>
      <c r="F131" s="14">
        <v>888</v>
      </c>
      <c r="G131" s="14">
        <v>1</v>
      </c>
      <c r="H131" s="14">
        <v>1</v>
      </c>
      <c r="I131" s="15">
        <v>2</v>
      </c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</row>
    <row r="132" spans="1:31" ht="26.1" customHeight="1" x14ac:dyDescent="0.25">
      <c r="A132" s="12" t="s">
        <v>36</v>
      </c>
      <c r="B132" s="13">
        <f>+E132+F132+I132</f>
        <v>2265</v>
      </c>
      <c r="C132" s="14">
        <v>2</v>
      </c>
      <c r="D132" s="14">
        <v>2</v>
      </c>
      <c r="E132" s="14">
        <v>6</v>
      </c>
      <c r="F132" s="14">
        <v>2259</v>
      </c>
      <c r="G132" s="14">
        <v>1</v>
      </c>
      <c r="H132" s="14">
        <v>1</v>
      </c>
      <c r="I132" s="15">
        <v>0</v>
      </c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</row>
    <row r="133" spans="1:31" ht="26.1" customHeight="1" x14ac:dyDescent="0.25">
      <c r="A133" s="12" t="s">
        <v>35</v>
      </c>
      <c r="B133" s="13">
        <f>+E133+F133+I133</f>
        <v>480</v>
      </c>
      <c r="C133" s="14">
        <v>5</v>
      </c>
      <c r="D133" s="14">
        <v>5</v>
      </c>
      <c r="E133" s="14">
        <v>216</v>
      </c>
      <c r="F133" s="14">
        <v>263</v>
      </c>
      <c r="G133" s="14">
        <v>2</v>
      </c>
      <c r="H133" s="14">
        <v>2</v>
      </c>
      <c r="I133" s="15">
        <v>1</v>
      </c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</row>
    <row r="134" spans="1:31" ht="26.1" customHeight="1" x14ac:dyDescent="0.25">
      <c r="A134" s="12" t="s">
        <v>45</v>
      </c>
      <c r="B134" s="13">
        <f>+E134+F134+I134</f>
        <v>2042.9</v>
      </c>
      <c r="C134" s="14">
        <v>1</v>
      </c>
      <c r="D134" s="14">
        <v>1</v>
      </c>
      <c r="E134" s="14">
        <v>9</v>
      </c>
      <c r="F134" s="14">
        <v>2020.9</v>
      </c>
      <c r="G134" s="14">
        <v>7</v>
      </c>
      <c r="H134" s="14">
        <v>10</v>
      </c>
      <c r="I134" s="15">
        <v>13</v>
      </c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</row>
    <row r="135" spans="1:31" ht="21.95" customHeight="1" x14ac:dyDescent="0.25">
      <c r="A135" s="11" t="s">
        <v>15</v>
      </c>
      <c r="B135" s="13">
        <f>SUM(B136)</f>
        <v>850.00000000000011</v>
      </c>
      <c r="C135" s="13">
        <f t="shared" ref="C135:I135" si="39">SUM(C136)</f>
        <v>0</v>
      </c>
      <c r="D135" s="13">
        <f t="shared" si="39"/>
        <v>0</v>
      </c>
      <c r="E135" s="13">
        <f t="shared" si="39"/>
        <v>0</v>
      </c>
      <c r="F135" s="13">
        <f t="shared" si="39"/>
        <v>850.00000000000011</v>
      </c>
      <c r="G135" s="13">
        <f t="shared" si="39"/>
        <v>0</v>
      </c>
      <c r="H135" s="13">
        <f t="shared" si="39"/>
        <v>0</v>
      </c>
      <c r="I135" s="8">
        <f t="shared" si="39"/>
        <v>0</v>
      </c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</row>
    <row r="136" spans="1:31" ht="26.1" customHeight="1" x14ac:dyDescent="0.25">
      <c r="A136" s="12" t="s">
        <v>45</v>
      </c>
      <c r="B136" s="13">
        <f>+E136+F136+I136</f>
        <v>850.00000000000011</v>
      </c>
      <c r="C136" s="14">
        <v>0</v>
      </c>
      <c r="D136" s="14">
        <v>0</v>
      </c>
      <c r="E136" s="14">
        <v>0</v>
      </c>
      <c r="F136" s="14">
        <v>850.00000000000011</v>
      </c>
      <c r="G136" s="14">
        <v>0</v>
      </c>
      <c r="H136" s="14">
        <v>0</v>
      </c>
      <c r="I136" s="15">
        <v>0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</row>
    <row r="137" spans="1:31" ht="27" customHeight="1" x14ac:dyDescent="0.25">
      <c r="A137" s="11" t="s">
        <v>16</v>
      </c>
      <c r="B137" s="13">
        <f>SUM(B138:B139)</f>
        <v>13372</v>
      </c>
      <c r="C137" s="13">
        <f t="shared" ref="C137:I137" si="40">SUM(C138:C139)</f>
        <v>1</v>
      </c>
      <c r="D137" s="13">
        <f t="shared" si="40"/>
        <v>16</v>
      </c>
      <c r="E137" s="13">
        <f t="shared" si="40"/>
        <v>2455</v>
      </c>
      <c r="F137" s="13">
        <f t="shared" si="40"/>
        <v>10917</v>
      </c>
      <c r="G137" s="13">
        <f t="shared" si="40"/>
        <v>0</v>
      </c>
      <c r="H137" s="13">
        <f t="shared" si="40"/>
        <v>0</v>
      </c>
      <c r="I137" s="8">
        <f t="shared" si="40"/>
        <v>0</v>
      </c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</row>
    <row r="138" spans="1:31" ht="26.1" customHeight="1" x14ac:dyDescent="0.25">
      <c r="A138" s="12" t="s">
        <v>35</v>
      </c>
      <c r="B138" s="13">
        <f>+E138+F138+I138</f>
        <v>4868</v>
      </c>
      <c r="C138" s="14">
        <v>0</v>
      </c>
      <c r="D138" s="14">
        <v>0</v>
      </c>
      <c r="E138" s="14">
        <v>0</v>
      </c>
      <c r="F138" s="14">
        <v>4868</v>
      </c>
      <c r="G138" s="14">
        <v>0</v>
      </c>
      <c r="H138" s="14">
        <v>0</v>
      </c>
      <c r="I138" s="15">
        <v>0</v>
      </c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</row>
    <row r="139" spans="1:31" ht="26.1" customHeight="1" x14ac:dyDescent="0.25">
      <c r="A139" s="12" t="s">
        <v>45</v>
      </c>
      <c r="B139" s="13">
        <f>+E139+F139+I139</f>
        <v>8504</v>
      </c>
      <c r="C139" s="14">
        <v>1</v>
      </c>
      <c r="D139" s="14">
        <v>16</v>
      </c>
      <c r="E139" s="14">
        <v>2455</v>
      </c>
      <c r="F139" s="14">
        <v>6049</v>
      </c>
      <c r="G139" s="40">
        <v>0</v>
      </c>
      <c r="H139" s="14">
        <v>0</v>
      </c>
      <c r="I139" s="15">
        <v>0</v>
      </c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</row>
    <row r="140" spans="1:31" ht="30.75" customHeight="1" x14ac:dyDescent="0.25">
      <c r="A140" s="11" t="s">
        <v>23</v>
      </c>
      <c r="B140" s="13">
        <f t="shared" ref="B140:I140" si="41">SUM(B141:B141)</f>
        <v>52</v>
      </c>
      <c r="C140" s="13">
        <f t="shared" si="41"/>
        <v>0</v>
      </c>
      <c r="D140" s="13">
        <f t="shared" si="41"/>
        <v>0</v>
      </c>
      <c r="E140" s="13">
        <f t="shared" si="41"/>
        <v>0</v>
      </c>
      <c r="F140" s="13">
        <f t="shared" si="41"/>
        <v>0</v>
      </c>
      <c r="G140" s="13">
        <f t="shared" si="41"/>
        <v>1</v>
      </c>
      <c r="H140" s="13">
        <f t="shared" si="41"/>
        <v>22</v>
      </c>
      <c r="I140" s="8">
        <f t="shared" si="41"/>
        <v>52</v>
      </c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</row>
    <row r="141" spans="1:31" ht="24.95" customHeight="1" x14ac:dyDescent="0.25">
      <c r="A141" s="12" t="s">
        <v>13</v>
      </c>
      <c r="B141" s="13">
        <f>+E141+F141+I141</f>
        <v>52</v>
      </c>
      <c r="C141" s="14">
        <v>0</v>
      </c>
      <c r="D141" s="14">
        <v>0</v>
      </c>
      <c r="E141" s="14">
        <v>0</v>
      </c>
      <c r="F141" s="14">
        <v>0</v>
      </c>
      <c r="G141" s="14">
        <v>1</v>
      </c>
      <c r="H141" s="14">
        <v>22</v>
      </c>
      <c r="I141" s="15">
        <v>52</v>
      </c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</row>
    <row r="142" spans="1:31" ht="25.5" customHeight="1" x14ac:dyDescent="0.25">
      <c r="A142" s="11" t="s">
        <v>24</v>
      </c>
      <c r="B142" s="13">
        <f>SUM(B143:B144)</f>
        <v>2516</v>
      </c>
      <c r="C142" s="13">
        <f t="shared" ref="C142:I142" si="42">SUM(C143:C144)</f>
        <v>0</v>
      </c>
      <c r="D142" s="13">
        <f t="shared" si="42"/>
        <v>0</v>
      </c>
      <c r="E142" s="13">
        <f t="shared" si="42"/>
        <v>0</v>
      </c>
      <c r="F142" s="13">
        <f t="shared" si="42"/>
        <v>2516</v>
      </c>
      <c r="G142" s="13">
        <f t="shared" si="42"/>
        <v>0</v>
      </c>
      <c r="H142" s="13">
        <f t="shared" si="42"/>
        <v>0</v>
      </c>
      <c r="I142" s="8">
        <f t="shared" si="42"/>
        <v>0</v>
      </c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</row>
    <row r="143" spans="1:31" ht="27" customHeight="1" x14ac:dyDescent="0.25">
      <c r="A143" s="12" t="s">
        <v>35</v>
      </c>
      <c r="B143" s="13">
        <f>+E143+F143+I143</f>
        <v>290</v>
      </c>
      <c r="C143" s="14">
        <v>0</v>
      </c>
      <c r="D143" s="14">
        <v>0</v>
      </c>
      <c r="E143" s="14">
        <v>0</v>
      </c>
      <c r="F143" s="14">
        <v>290</v>
      </c>
      <c r="G143" s="14">
        <v>0</v>
      </c>
      <c r="H143" s="14">
        <v>0</v>
      </c>
      <c r="I143" s="15">
        <v>0</v>
      </c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</row>
    <row r="144" spans="1:31" ht="27" customHeight="1" x14ac:dyDescent="0.25">
      <c r="A144" s="12" t="s">
        <v>45</v>
      </c>
      <c r="B144" s="13">
        <f>+E144+F144+I144</f>
        <v>2226</v>
      </c>
      <c r="C144" s="14">
        <v>0</v>
      </c>
      <c r="D144" s="14">
        <v>0</v>
      </c>
      <c r="E144" s="14">
        <v>0</v>
      </c>
      <c r="F144" s="14">
        <v>2226</v>
      </c>
      <c r="G144" s="14">
        <v>0</v>
      </c>
      <c r="H144" s="14">
        <v>0</v>
      </c>
      <c r="I144" s="15">
        <v>0</v>
      </c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</row>
    <row r="145" spans="1:31" ht="30.75" customHeight="1" x14ac:dyDescent="0.25">
      <c r="A145" s="11" t="s">
        <v>17</v>
      </c>
      <c r="B145" s="13">
        <f>SUM(B146:B149)</f>
        <v>281.64</v>
      </c>
      <c r="C145" s="13">
        <f t="shared" ref="C145:I145" si="43">SUM(C146:C149)</f>
        <v>1</v>
      </c>
      <c r="D145" s="13">
        <f t="shared" si="43"/>
        <v>1</v>
      </c>
      <c r="E145" s="13">
        <f t="shared" si="43"/>
        <v>94</v>
      </c>
      <c r="F145" s="13">
        <f t="shared" si="43"/>
        <v>133.63999999999999</v>
      </c>
      <c r="G145" s="13">
        <f t="shared" si="43"/>
        <v>2</v>
      </c>
      <c r="H145" s="13">
        <f t="shared" si="43"/>
        <v>2</v>
      </c>
      <c r="I145" s="8">
        <f t="shared" si="43"/>
        <v>54</v>
      </c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</row>
    <row r="146" spans="1:31" ht="27" customHeight="1" x14ac:dyDescent="0.25">
      <c r="A146" s="12" t="s">
        <v>13</v>
      </c>
      <c r="B146" s="13">
        <f>+E146+F146+I146</f>
        <v>95</v>
      </c>
      <c r="C146" s="14">
        <v>1</v>
      </c>
      <c r="D146" s="14">
        <v>1</v>
      </c>
      <c r="E146" s="14">
        <v>94</v>
      </c>
      <c r="F146" s="14">
        <v>1</v>
      </c>
      <c r="G146" s="14">
        <v>0</v>
      </c>
      <c r="H146" s="14">
        <v>0</v>
      </c>
      <c r="I146" s="15">
        <v>0</v>
      </c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</row>
    <row r="147" spans="1:31" ht="27" customHeight="1" x14ac:dyDescent="0.25">
      <c r="A147" s="12" t="s">
        <v>36</v>
      </c>
      <c r="B147" s="13">
        <f>+E147+F147+I147</f>
        <v>36</v>
      </c>
      <c r="C147" s="14">
        <v>0</v>
      </c>
      <c r="D147" s="14">
        <v>0</v>
      </c>
      <c r="E147" s="14">
        <v>0</v>
      </c>
      <c r="F147" s="14">
        <v>5</v>
      </c>
      <c r="G147" s="14">
        <v>1</v>
      </c>
      <c r="H147" s="14">
        <v>1</v>
      </c>
      <c r="I147" s="15">
        <v>31</v>
      </c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</row>
    <row r="148" spans="1:31" ht="27" customHeight="1" x14ac:dyDescent="0.25">
      <c r="A148" s="12" t="s">
        <v>35</v>
      </c>
      <c r="B148" s="13">
        <f>+E148+F148+I148</f>
        <v>41.44</v>
      </c>
      <c r="C148" s="14">
        <v>0</v>
      </c>
      <c r="D148" s="14">
        <v>0</v>
      </c>
      <c r="E148" s="14">
        <v>0</v>
      </c>
      <c r="F148" s="14">
        <v>41.44</v>
      </c>
      <c r="G148" s="14">
        <v>0</v>
      </c>
      <c r="H148" s="14">
        <v>0</v>
      </c>
      <c r="I148" s="15">
        <v>0</v>
      </c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</row>
    <row r="149" spans="1:31" ht="27" customHeight="1" x14ac:dyDescent="0.25">
      <c r="A149" s="42" t="s">
        <v>45</v>
      </c>
      <c r="B149" s="13">
        <f>+E149+F149+I149</f>
        <v>109.2</v>
      </c>
      <c r="C149" s="14">
        <v>0</v>
      </c>
      <c r="D149" s="14">
        <v>0</v>
      </c>
      <c r="E149" s="14">
        <v>0</v>
      </c>
      <c r="F149" s="14">
        <v>86.2</v>
      </c>
      <c r="G149" s="14">
        <v>1</v>
      </c>
      <c r="H149" s="14">
        <v>1</v>
      </c>
      <c r="I149" s="15">
        <v>23</v>
      </c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</row>
    <row r="150" spans="1:31" ht="28.5" customHeight="1" x14ac:dyDescent="0.25">
      <c r="A150" s="11" t="s">
        <v>18</v>
      </c>
      <c r="B150" s="13">
        <f>SUM(B151:B153)</f>
        <v>138</v>
      </c>
      <c r="C150" s="13">
        <f t="shared" ref="C150" si="44">SUM(C151:C153)</f>
        <v>0</v>
      </c>
      <c r="D150" s="13">
        <f t="shared" ref="D150" si="45">SUM(D151:D153)</f>
        <v>0</v>
      </c>
      <c r="E150" s="13">
        <f t="shared" ref="E150" si="46">SUM(E151:E153)</f>
        <v>0</v>
      </c>
      <c r="F150" s="13">
        <f t="shared" ref="F150" si="47">SUM(F151:F153)</f>
        <v>138</v>
      </c>
      <c r="G150" s="13">
        <f t="shared" ref="G150" si="48">SUM(G151:G153)</f>
        <v>0</v>
      </c>
      <c r="H150" s="13">
        <f t="shared" ref="H150" si="49">SUM(H151:H153)</f>
        <v>0</v>
      </c>
      <c r="I150" s="8">
        <f t="shared" ref="I150" si="50">SUM(I151:I153)</f>
        <v>0</v>
      </c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</row>
    <row r="151" spans="1:31" ht="27" customHeight="1" x14ac:dyDescent="0.25">
      <c r="A151" s="12" t="s">
        <v>13</v>
      </c>
      <c r="B151" s="13">
        <f t="shared" ref="B151" si="51">+E151+F151+I151</f>
        <v>46</v>
      </c>
      <c r="C151" s="14">
        <v>0</v>
      </c>
      <c r="D151" s="14">
        <v>0</v>
      </c>
      <c r="E151" s="14">
        <v>0</v>
      </c>
      <c r="F151" s="14">
        <v>46</v>
      </c>
      <c r="G151" s="14">
        <v>0</v>
      </c>
      <c r="H151" s="14">
        <v>0</v>
      </c>
      <c r="I151" s="15">
        <v>0</v>
      </c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</row>
    <row r="152" spans="1:31" ht="27" customHeight="1" x14ac:dyDescent="0.25">
      <c r="A152" s="12" t="s">
        <v>36</v>
      </c>
      <c r="B152" s="13">
        <f>+E152+F152+I152</f>
        <v>46</v>
      </c>
      <c r="C152" s="14">
        <v>0</v>
      </c>
      <c r="D152" s="14">
        <v>0</v>
      </c>
      <c r="E152" s="14">
        <v>0</v>
      </c>
      <c r="F152" s="14">
        <v>46</v>
      </c>
      <c r="G152" s="14">
        <v>0</v>
      </c>
      <c r="H152" s="14">
        <v>0</v>
      </c>
      <c r="I152" s="15">
        <v>0</v>
      </c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</row>
    <row r="153" spans="1:31" ht="27" customHeight="1" x14ac:dyDescent="0.25">
      <c r="A153" s="12" t="s">
        <v>35</v>
      </c>
      <c r="B153" s="13">
        <f>+E153+F153+I153</f>
        <v>46</v>
      </c>
      <c r="C153" s="14">
        <v>0</v>
      </c>
      <c r="D153" s="14">
        <v>0</v>
      </c>
      <c r="E153" s="14">
        <v>0</v>
      </c>
      <c r="F153" s="14">
        <v>46</v>
      </c>
      <c r="G153" s="14">
        <v>0</v>
      </c>
      <c r="H153" s="14">
        <v>0</v>
      </c>
      <c r="I153" s="15">
        <v>0</v>
      </c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</row>
    <row r="154" spans="1:31" ht="29.25" customHeight="1" x14ac:dyDescent="0.25">
      <c r="A154" s="11" t="s">
        <v>38</v>
      </c>
      <c r="B154" s="13">
        <f>SUM(B155:B158)</f>
        <v>2560</v>
      </c>
      <c r="C154" s="13">
        <f t="shared" ref="C154:I154" si="52">SUM(C155:C158)</f>
        <v>2</v>
      </c>
      <c r="D154" s="13">
        <f t="shared" si="52"/>
        <v>2</v>
      </c>
      <c r="E154" s="13">
        <f t="shared" si="52"/>
        <v>177</v>
      </c>
      <c r="F154" s="13">
        <f t="shared" si="52"/>
        <v>2365</v>
      </c>
      <c r="G154" s="13">
        <f t="shared" si="52"/>
        <v>3</v>
      </c>
      <c r="H154" s="13">
        <f t="shared" si="52"/>
        <v>16</v>
      </c>
      <c r="I154" s="8">
        <f t="shared" si="52"/>
        <v>18</v>
      </c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</row>
    <row r="155" spans="1:31" ht="26.1" customHeight="1" x14ac:dyDescent="0.25">
      <c r="A155" s="12" t="s">
        <v>13</v>
      </c>
      <c r="B155" s="13">
        <f>+E155+F155+I155</f>
        <v>23</v>
      </c>
      <c r="C155" s="14">
        <v>0</v>
      </c>
      <c r="D155" s="14">
        <v>0</v>
      </c>
      <c r="E155" s="14">
        <v>0</v>
      </c>
      <c r="F155" s="14">
        <v>22</v>
      </c>
      <c r="G155" s="14">
        <v>1</v>
      </c>
      <c r="H155" s="14">
        <v>1</v>
      </c>
      <c r="I155" s="15">
        <v>1</v>
      </c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</row>
    <row r="156" spans="1:31" ht="26.1" customHeight="1" x14ac:dyDescent="0.25">
      <c r="A156" s="12" t="s">
        <v>36</v>
      </c>
      <c r="B156" s="13">
        <f>+E156+F156+I156</f>
        <v>376</v>
      </c>
      <c r="C156" s="14">
        <v>0</v>
      </c>
      <c r="D156" s="14">
        <v>0</v>
      </c>
      <c r="E156" s="14">
        <v>0</v>
      </c>
      <c r="F156" s="14">
        <v>376</v>
      </c>
      <c r="G156" s="14">
        <v>0</v>
      </c>
      <c r="H156" s="14">
        <v>0</v>
      </c>
      <c r="I156" s="15">
        <v>0</v>
      </c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</row>
    <row r="157" spans="1:31" ht="26.1" customHeight="1" x14ac:dyDescent="0.25">
      <c r="A157" s="12" t="s">
        <v>35</v>
      </c>
      <c r="B157" s="13">
        <f>+E157+F157+I157</f>
        <v>239</v>
      </c>
      <c r="C157" s="14">
        <v>2</v>
      </c>
      <c r="D157" s="14">
        <v>2</v>
      </c>
      <c r="E157" s="14">
        <v>177</v>
      </c>
      <c r="F157" s="14">
        <v>45</v>
      </c>
      <c r="G157" s="14">
        <v>2</v>
      </c>
      <c r="H157" s="14">
        <v>15</v>
      </c>
      <c r="I157" s="15">
        <v>17</v>
      </c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</row>
    <row r="158" spans="1:31" ht="26.1" customHeight="1" x14ac:dyDescent="0.25">
      <c r="A158" s="41" t="s">
        <v>45</v>
      </c>
      <c r="B158" s="13">
        <f>+E158+F158+I158</f>
        <v>1922</v>
      </c>
      <c r="C158" s="14">
        <v>0</v>
      </c>
      <c r="D158" s="14">
        <v>0</v>
      </c>
      <c r="E158" s="14">
        <v>0</v>
      </c>
      <c r="F158" s="14">
        <v>1922</v>
      </c>
      <c r="G158" s="14">
        <v>0</v>
      </c>
      <c r="H158" s="14">
        <v>0</v>
      </c>
      <c r="I158" s="15">
        <v>0</v>
      </c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</row>
    <row r="159" spans="1:31" ht="35.25" customHeight="1" x14ac:dyDescent="0.25">
      <c r="A159" s="9" t="s">
        <v>25</v>
      </c>
      <c r="B159" s="13">
        <f>+B160+B207</f>
        <v>384205</v>
      </c>
      <c r="C159" s="22">
        <f>+C160+C207</f>
        <v>2579</v>
      </c>
      <c r="D159" s="22">
        <f t="shared" ref="B159:I159" si="53">+D160+D207</f>
        <v>2947</v>
      </c>
      <c r="E159" s="22">
        <f t="shared" si="53"/>
        <v>185235</v>
      </c>
      <c r="F159" s="22">
        <f t="shared" si="53"/>
        <v>166697</v>
      </c>
      <c r="G159" s="22">
        <f t="shared" si="53"/>
        <v>4101</v>
      </c>
      <c r="H159" s="22">
        <f t="shared" si="53"/>
        <v>4616</v>
      </c>
      <c r="I159" s="25">
        <f t="shared" si="53"/>
        <v>32273</v>
      </c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</row>
    <row r="160" spans="1:31" ht="32.25" customHeight="1" x14ac:dyDescent="0.25">
      <c r="A160" s="10" t="s">
        <v>26</v>
      </c>
      <c r="B160" s="13">
        <f t="shared" ref="B160:I160" si="54">B161+B166+B171+B176+B181+B185+B190+B200+B203+B196</f>
        <v>169984</v>
      </c>
      <c r="C160" s="22">
        <f>C161+C166+C171+C176+C181+C185+C190+C200+C203+C196</f>
        <v>1026</v>
      </c>
      <c r="D160" s="22">
        <f>D161+D166+D171+D176+D181+D185+D190+D200+D203+D196</f>
        <v>1350</v>
      </c>
      <c r="E160" s="22">
        <f t="shared" si="54"/>
        <v>73998</v>
      </c>
      <c r="F160" s="22">
        <f t="shared" si="54"/>
        <v>79876</v>
      </c>
      <c r="G160" s="22">
        <f t="shared" si="54"/>
        <v>1232</v>
      </c>
      <c r="H160" s="22">
        <f t="shared" si="54"/>
        <v>1521</v>
      </c>
      <c r="I160" s="25">
        <f t="shared" si="54"/>
        <v>16110</v>
      </c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</row>
    <row r="161" spans="1:31" ht="30" customHeight="1" x14ac:dyDescent="0.25">
      <c r="A161" s="11" t="s">
        <v>12</v>
      </c>
      <c r="B161" s="13">
        <f>SUM(B162:B165)</f>
        <v>97664</v>
      </c>
      <c r="C161" s="13">
        <f t="shared" ref="C161:I161" si="55">SUM(C162:C165)</f>
        <v>942</v>
      </c>
      <c r="D161" s="13">
        <f t="shared" si="55"/>
        <v>942</v>
      </c>
      <c r="E161" s="13">
        <f t="shared" si="55"/>
        <v>46226</v>
      </c>
      <c r="F161" s="13">
        <f t="shared" si="55"/>
        <v>39937</v>
      </c>
      <c r="G161" s="13">
        <f t="shared" si="55"/>
        <v>1179</v>
      </c>
      <c r="H161" s="13">
        <f t="shared" si="55"/>
        <v>1179</v>
      </c>
      <c r="I161" s="8">
        <f t="shared" si="55"/>
        <v>11501</v>
      </c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</row>
    <row r="162" spans="1:31" ht="27" customHeight="1" x14ac:dyDescent="0.25">
      <c r="A162" s="12" t="s">
        <v>13</v>
      </c>
      <c r="B162" s="20">
        <f>+E162+F162+I162</f>
        <v>26162</v>
      </c>
      <c r="C162" s="14">
        <v>420</v>
      </c>
      <c r="D162" s="14">
        <v>420</v>
      </c>
      <c r="E162" s="14">
        <v>15183</v>
      </c>
      <c r="F162" s="14">
        <v>10979</v>
      </c>
      <c r="G162" s="14">
        <v>0</v>
      </c>
      <c r="H162" s="14">
        <v>0</v>
      </c>
      <c r="I162" s="15">
        <v>0</v>
      </c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</row>
    <row r="163" spans="1:31" ht="27" customHeight="1" x14ac:dyDescent="0.25">
      <c r="A163" s="12" t="s">
        <v>36</v>
      </c>
      <c r="B163" s="13">
        <f>+E163+F163+I163</f>
        <v>37047</v>
      </c>
      <c r="C163" s="14">
        <v>233</v>
      </c>
      <c r="D163" s="14">
        <v>233</v>
      </c>
      <c r="E163" s="14">
        <v>14478</v>
      </c>
      <c r="F163" s="14">
        <v>18377</v>
      </c>
      <c r="G163" s="14">
        <v>503</v>
      </c>
      <c r="H163" s="14">
        <v>503</v>
      </c>
      <c r="I163" s="15">
        <v>4192</v>
      </c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</row>
    <row r="164" spans="1:31" ht="27" customHeight="1" x14ac:dyDescent="0.25">
      <c r="A164" s="12" t="s">
        <v>35</v>
      </c>
      <c r="B164" s="13">
        <f>+E164+F164+I164</f>
        <v>22671</v>
      </c>
      <c r="C164" s="14">
        <v>130</v>
      </c>
      <c r="D164" s="14">
        <v>130</v>
      </c>
      <c r="E164" s="14">
        <v>8304</v>
      </c>
      <c r="F164" s="14">
        <v>8168</v>
      </c>
      <c r="G164" s="14">
        <v>531</v>
      </c>
      <c r="H164" s="14">
        <v>531</v>
      </c>
      <c r="I164" s="15">
        <v>6199</v>
      </c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</row>
    <row r="165" spans="1:31" ht="27" customHeight="1" x14ac:dyDescent="0.25">
      <c r="A165" s="12" t="s">
        <v>45</v>
      </c>
      <c r="B165" s="13">
        <f>+E165+F165+I165</f>
        <v>11784</v>
      </c>
      <c r="C165" s="14">
        <v>159</v>
      </c>
      <c r="D165" s="14">
        <v>159</v>
      </c>
      <c r="E165" s="14">
        <v>8261</v>
      </c>
      <c r="F165" s="14">
        <v>2413</v>
      </c>
      <c r="G165" s="14">
        <v>145</v>
      </c>
      <c r="H165" s="14">
        <v>145</v>
      </c>
      <c r="I165" s="15">
        <v>1110</v>
      </c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</row>
    <row r="166" spans="1:31" ht="27" customHeight="1" x14ac:dyDescent="0.25">
      <c r="A166" s="11" t="s">
        <v>20</v>
      </c>
      <c r="B166" s="13">
        <f>SUM(B167:B170)</f>
        <v>8093</v>
      </c>
      <c r="C166" s="13">
        <f>SUM(C167:C170)</f>
        <v>36</v>
      </c>
      <c r="D166" s="13">
        <f t="shared" ref="D166:I166" si="56">SUM(D167:D170)</f>
        <v>72</v>
      </c>
      <c r="E166" s="13">
        <f t="shared" si="56"/>
        <v>5791</v>
      </c>
      <c r="F166" s="13">
        <f t="shared" si="56"/>
        <v>1656</v>
      </c>
      <c r="G166" s="13">
        <f t="shared" si="56"/>
        <v>19</v>
      </c>
      <c r="H166" s="13">
        <f t="shared" si="56"/>
        <v>38</v>
      </c>
      <c r="I166" s="13">
        <f t="shared" si="56"/>
        <v>646</v>
      </c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</row>
    <row r="167" spans="1:31" ht="24.95" customHeight="1" x14ac:dyDescent="0.25">
      <c r="A167" s="12" t="s">
        <v>13</v>
      </c>
      <c r="B167" s="19">
        <f>+E167+F167+I167</f>
        <v>924</v>
      </c>
      <c r="C167" s="14">
        <v>4</v>
      </c>
      <c r="D167" s="14">
        <v>8</v>
      </c>
      <c r="E167" s="14">
        <v>597</v>
      </c>
      <c r="F167" s="14">
        <v>327</v>
      </c>
      <c r="G167" s="14">
        <v>0</v>
      </c>
      <c r="H167" s="14">
        <v>0</v>
      </c>
      <c r="I167" s="15">
        <v>0</v>
      </c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</row>
    <row r="168" spans="1:31" ht="24.95" customHeight="1" x14ac:dyDescent="0.25">
      <c r="A168" s="12" t="s">
        <v>36</v>
      </c>
      <c r="B168" s="13">
        <f>+E168+F168+I168</f>
        <v>4123</v>
      </c>
      <c r="C168" s="14">
        <v>21</v>
      </c>
      <c r="D168" s="14">
        <v>42</v>
      </c>
      <c r="E168" s="14">
        <v>3864</v>
      </c>
      <c r="F168" s="14">
        <v>254</v>
      </c>
      <c r="G168" s="14">
        <v>1</v>
      </c>
      <c r="H168" s="14">
        <v>2</v>
      </c>
      <c r="I168" s="15">
        <v>5</v>
      </c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</row>
    <row r="169" spans="1:31" ht="24.95" customHeight="1" x14ac:dyDescent="0.25">
      <c r="A169" s="12" t="s">
        <v>35</v>
      </c>
      <c r="B169" s="13">
        <f>+E169+F169+I169</f>
        <v>2208</v>
      </c>
      <c r="C169" s="14">
        <v>8</v>
      </c>
      <c r="D169" s="14">
        <v>16</v>
      </c>
      <c r="E169" s="14">
        <v>1094</v>
      </c>
      <c r="F169" s="14">
        <v>512</v>
      </c>
      <c r="G169" s="14">
        <v>17</v>
      </c>
      <c r="H169" s="14">
        <v>34</v>
      </c>
      <c r="I169" s="15">
        <v>602</v>
      </c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</row>
    <row r="170" spans="1:31" ht="24.95" customHeight="1" x14ac:dyDescent="0.25">
      <c r="A170" s="12" t="s">
        <v>45</v>
      </c>
      <c r="B170" s="13">
        <f>+E170+F170+I170</f>
        <v>838</v>
      </c>
      <c r="C170" s="14">
        <v>3</v>
      </c>
      <c r="D170" s="14">
        <v>6</v>
      </c>
      <c r="E170" s="14">
        <v>236</v>
      </c>
      <c r="F170" s="14">
        <v>563</v>
      </c>
      <c r="G170" s="14">
        <v>1</v>
      </c>
      <c r="H170" s="14">
        <v>2</v>
      </c>
      <c r="I170" s="15">
        <v>39</v>
      </c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</row>
    <row r="171" spans="1:31" ht="33.75" customHeight="1" x14ac:dyDescent="0.25">
      <c r="A171" s="11" t="s">
        <v>37</v>
      </c>
      <c r="B171" s="13">
        <f>SUM(B172:B175)</f>
        <v>27038</v>
      </c>
      <c r="C171" s="13">
        <f t="shared" ref="C171:I171" si="57">SUM(C172:C175)</f>
        <v>37</v>
      </c>
      <c r="D171" s="13">
        <f t="shared" si="57"/>
        <v>315</v>
      </c>
      <c r="E171" s="13">
        <f t="shared" si="57"/>
        <v>17307</v>
      </c>
      <c r="F171" s="13">
        <f t="shared" si="57"/>
        <v>7563</v>
      </c>
      <c r="G171" s="13">
        <f t="shared" si="57"/>
        <v>24</v>
      </c>
      <c r="H171" s="13">
        <f t="shared" si="57"/>
        <v>251</v>
      </c>
      <c r="I171" s="8">
        <f t="shared" si="57"/>
        <v>2168</v>
      </c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</row>
    <row r="172" spans="1:31" ht="23.25" customHeight="1" x14ac:dyDescent="0.25">
      <c r="A172" s="12" t="s">
        <v>13</v>
      </c>
      <c r="B172" s="13">
        <f>+E172+F172+I172</f>
        <v>3779</v>
      </c>
      <c r="C172" s="14">
        <v>1</v>
      </c>
      <c r="D172" s="14">
        <v>6</v>
      </c>
      <c r="E172" s="14">
        <v>497</v>
      </c>
      <c r="F172" s="14">
        <v>3282</v>
      </c>
      <c r="G172" s="14">
        <v>0</v>
      </c>
      <c r="H172" s="14">
        <v>0</v>
      </c>
      <c r="I172" s="15">
        <v>0</v>
      </c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</row>
    <row r="173" spans="1:31" ht="23.25" customHeight="1" x14ac:dyDescent="0.25">
      <c r="A173" s="12" t="s">
        <v>36</v>
      </c>
      <c r="B173" s="13">
        <f>+E173+F173+I173</f>
        <v>12185</v>
      </c>
      <c r="C173" s="14">
        <v>20</v>
      </c>
      <c r="D173" s="14">
        <v>144</v>
      </c>
      <c r="E173" s="14">
        <v>9678</v>
      </c>
      <c r="F173" s="14">
        <v>1570</v>
      </c>
      <c r="G173" s="14">
        <v>7</v>
      </c>
      <c r="H173" s="14">
        <v>126</v>
      </c>
      <c r="I173" s="15">
        <v>937</v>
      </c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</row>
    <row r="174" spans="1:31" ht="23.25" customHeight="1" x14ac:dyDescent="0.25">
      <c r="A174" s="12" t="s">
        <v>35</v>
      </c>
      <c r="B174" s="13">
        <f>+E174+F174+I174</f>
        <v>2178</v>
      </c>
      <c r="C174" s="14">
        <v>1</v>
      </c>
      <c r="D174" s="14">
        <v>6</v>
      </c>
      <c r="E174" s="14">
        <v>205</v>
      </c>
      <c r="F174" s="14">
        <v>742</v>
      </c>
      <c r="G174" s="14">
        <v>17</v>
      </c>
      <c r="H174" s="14">
        <v>125</v>
      </c>
      <c r="I174" s="15">
        <v>1231</v>
      </c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</row>
    <row r="175" spans="1:31" ht="23.25" customHeight="1" x14ac:dyDescent="0.25">
      <c r="A175" s="12" t="s">
        <v>45</v>
      </c>
      <c r="B175" s="13">
        <f>+E175+F175+I175</f>
        <v>8896</v>
      </c>
      <c r="C175" s="14">
        <v>15</v>
      </c>
      <c r="D175" s="14">
        <v>159</v>
      </c>
      <c r="E175" s="14">
        <v>6927</v>
      </c>
      <c r="F175" s="14">
        <v>1969</v>
      </c>
      <c r="G175" s="14">
        <v>0</v>
      </c>
      <c r="H175" s="14">
        <v>0</v>
      </c>
      <c r="I175" s="15">
        <v>0</v>
      </c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</row>
    <row r="176" spans="1:31" ht="27" customHeight="1" x14ac:dyDescent="0.25">
      <c r="A176" s="11" t="s">
        <v>14</v>
      </c>
      <c r="B176" s="13">
        <f>SUM(B177:B180)</f>
        <v>10717</v>
      </c>
      <c r="C176" s="13">
        <f t="shared" ref="C176:I176" si="58">SUM(C177:C180)</f>
        <v>4</v>
      </c>
      <c r="D176" s="13">
        <f t="shared" si="58"/>
        <v>14</v>
      </c>
      <c r="E176" s="13">
        <f t="shared" si="58"/>
        <v>1851</v>
      </c>
      <c r="F176" s="13">
        <f t="shared" si="58"/>
        <v>8313</v>
      </c>
      <c r="G176" s="13">
        <f t="shared" si="58"/>
        <v>4</v>
      </c>
      <c r="H176" s="13">
        <f t="shared" si="58"/>
        <v>21</v>
      </c>
      <c r="I176" s="8">
        <f t="shared" si="58"/>
        <v>553</v>
      </c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</row>
    <row r="177" spans="1:31" ht="27" customHeight="1" x14ac:dyDescent="0.25">
      <c r="A177" s="12" t="s">
        <v>13</v>
      </c>
      <c r="B177" s="13">
        <f>+E177+F177+I177</f>
        <v>3361</v>
      </c>
      <c r="C177" s="14">
        <v>1</v>
      </c>
      <c r="D177" s="14">
        <v>2</v>
      </c>
      <c r="E177" s="14">
        <v>414</v>
      </c>
      <c r="F177" s="14">
        <v>2947</v>
      </c>
      <c r="G177" s="14">
        <v>0</v>
      </c>
      <c r="H177" s="14">
        <v>0</v>
      </c>
      <c r="I177" s="15">
        <v>0</v>
      </c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</row>
    <row r="178" spans="1:31" ht="27" customHeight="1" x14ac:dyDescent="0.25">
      <c r="A178" s="12" t="s">
        <v>36</v>
      </c>
      <c r="B178" s="13">
        <f>+E178+F178+I178</f>
        <v>3744</v>
      </c>
      <c r="C178" s="14">
        <v>1</v>
      </c>
      <c r="D178" s="14">
        <v>8</v>
      </c>
      <c r="E178" s="14">
        <v>1103</v>
      </c>
      <c r="F178" s="14">
        <v>2624</v>
      </c>
      <c r="G178" s="14">
        <v>1</v>
      </c>
      <c r="H178" s="14">
        <v>4</v>
      </c>
      <c r="I178" s="15">
        <v>17</v>
      </c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</row>
    <row r="179" spans="1:31" ht="27" customHeight="1" x14ac:dyDescent="0.25">
      <c r="A179" s="12" t="s">
        <v>35</v>
      </c>
      <c r="B179" s="13">
        <f>+E179+F179+I179</f>
        <v>2012</v>
      </c>
      <c r="C179" s="14">
        <v>1</v>
      </c>
      <c r="D179" s="14">
        <v>1</v>
      </c>
      <c r="E179" s="14">
        <v>109</v>
      </c>
      <c r="F179" s="14">
        <v>1566</v>
      </c>
      <c r="G179" s="14">
        <v>2</v>
      </c>
      <c r="H179" s="14">
        <v>15</v>
      </c>
      <c r="I179" s="15">
        <v>337</v>
      </c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</row>
    <row r="180" spans="1:31" ht="27" customHeight="1" x14ac:dyDescent="0.25">
      <c r="A180" s="12" t="s">
        <v>45</v>
      </c>
      <c r="B180" s="13">
        <f>+E180+F180+I180</f>
        <v>1600</v>
      </c>
      <c r="C180" s="14">
        <v>1</v>
      </c>
      <c r="D180" s="14">
        <v>3</v>
      </c>
      <c r="E180" s="14">
        <v>225</v>
      </c>
      <c r="F180" s="14">
        <v>1176</v>
      </c>
      <c r="G180" s="14">
        <v>1</v>
      </c>
      <c r="H180" s="14">
        <v>2</v>
      </c>
      <c r="I180" s="15">
        <v>199</v>
      </c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</row>
    <row r="181" spans="1:31" ht="27" customHeight="1" x14ac:dyDescent="0.25">
      <c r="A181" s="11" t="s">
        <v>15</v>
      </c>
      <c r="B181" s="13">
        <f>SUM(B182:B184)</f>
        <v>4269</v>
      </c>
      <c r="C181" s="13">
        <f t="shared" ref="C181" si="59">SUM(C182:C184)</f>
        <v>0</v>
      </c>
      <c r="D181" s="13">
        <f t="shared" ref="D181" si="60">SUM(D182:D184)</f>
        <v>0</v>
      </c>
      <c r="E181" s="13">
        <f t="shared" ref="E181" si="61">SUM(E182:E184)</f>
        <v>0</v>
      </c>
      <c r="F181" s="13">
        <f t="shared" ref="F181" si="62">SUM(F182:F184)</f>
        <v>3415</v>
      </c>
      <c r="G181" s="13">
        <f t="shared" ref="G181" si="63">SUM(G182:G184)</f>
        <v>1</v>
      </c>
      <c r="H181" s="13">
        <f t="shared" ref="H181" si="64">SUM(H182:H184)</f>
        <v>1</v>
      </c>
      <c r="I181" s="8">
        <f t="shared" ref="I181" si="65">SUM(I182:I184)</f>
        <v>854</v>
      </c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</row>
    <row r="182" spans="1:31" ht="21.95" customHeight="1" x14ac:dyDescent="0.25">
      <c r="A182" s="12" t="s">
        <v>13</v>
      </c>
      <c r="B182" s="13">
        <f>+E182+F182+I182</f>
        <v>1423</v>
      </c>
      <c r="C182" s="14">
        <v>0</v>
      </c>
      <c r="D182" s="14">
        <v>0</v>
      </c>
      <c r="E182" s="14">
        <v>0</v>
      </c>
      <c r="F182" s="14">
        <v>1423</v>
      </c>
      <c r="G182" s="14">
        <v>0</v>
      </c>
      <c r="H182" s="14">
        <v>0</v>
      </c>
      <c r="I182" s="15">
        <v>0</v>
      </c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</row>
    <row r="183" spans="1:31" ht="29.25" customHeight="1" x14ac:dyDescent="0.25">
      <c r="A183" s="12" t="s">
        <v>36</v>
      </c>
      <c r="B183" s="13">
        <f>+E183+F183+I183</f>
        <v>1992</v>
      </c>
      <c r="C183" s="14">
        <v>0</v>
      </c>
      <c r="D183" s="14">
        <v>0</v>
      </c>
      <c r="E183" s="14">
        <v>0</v>
      </c>
      <c r="F183" s="14">
        <v>1992</v>
      </c>
      <c r="G183" s="14">
        <v>0</v>
      </c>
      <c r="H183" s="14">
        <v>0</v>
      </c>
      <c r="I183" s="15">
        <v>0</v>
      </c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</row>
    <row r="184" spans="1:31" ht="27.75" customHeight="1" x14ac:dyDescent="0.25">
      <c r="A184" s="12" t="s">
        <v>35</v>
      </c>
      <c r="B184" s="13">
        <f>+E184+F184+I184</f>
        <v>854</v>
      </c>
      <c r="C184" s="14">
        <v>0</v>
      </c>
      <c r="D184" s="14">
        <v>0</v>
      </c>
      <c r="E184" s="14">
        <v>0</v>
      </c>
      <c r="F184" s="14">
        <v>0</v>
      </c>
      <c r="G184" s="14">
        <v>1</v>
      </c>
      <c r="H184" s="14">
        <v>1</v>
      </c>
      <c r="I184" s="15">
        <v>854</v>
      </c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</row>
    <row r="185" spans="1:31" ht="26.25" customHeight="1" x14ac:dyDescent="0.25">
      <c r="A185" s="11" t="s">
        <v>27</v>
      </c>
      <c r="B185" s="13">
        <f>SUM(B186:B189)</f>
        <v>2461</v>
      </c>
      <c r="C185" s="13">
        <f t="shared" ref="C185:I185" si="66">SUM(C186:C189)</f>
        <v>0</v>
      </c>
      <c r="D185" s="13">
        <f t="shared" si="66"/>
        <v>0</v>
      </c>
      <c r="E185" s="13">
        <f t="shared" si="66"/>
        <v>0</v>
      </c>
      <c r="F185" s="13">
        <f t="shared" si="66"/>
        <v>2461</v>
      </c>
      <c r="G185" s="13">
        <f t="shared" si="66"/>
        <v>0</v>
      </c>
      <c r="H185" s="13">
        <f t="shared" si="66"/>
        <v>0</v>
      </c>
      <c r="I185" s="8">
        <f t="shared" si="66"/>
        <v>0</v>
      </c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</row>
    <row r="186" spans="1:31" ht="23.1" customHeight="1" x14ac:dyDescent="0.25">
      <c r="A186" s="12" t="s">
        <v>13</v>
      </c>
      <c r="B186" s="13">
        <f>+E186+F186+I186</f>
        <v>1368</v>
      </c>
      <c r="C186" s="14">
        <v>0</v>
      </c>
      <c r="D186" s="14">
        <v>0</v>
      </c>
      <c r="E186" s="14">
        <v>0</v>
      </c>
      <c r="F186" s="14">
        <v>1368</v>
      </c>
      <c r="G186" s="14">
        <v>0</v>
      </c>
      <c r="H186" s="14">
        <v>0</v>
      </c>
      <c r="I186" s="15">
        <v>0</v>
      </c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</row>
    <row r="187" spans="1:31" ht="27.75" customHeight="1" x14ac:dyDescent="0.25">
      <c r="A187" s="12" t="s">
        <v>36</v>
      </c>
      <c r="B187" s="13">
        <f>+E187+F187+I187</f>
        <v>764</v>
      </c>
      <c r="C187" s="14">
        <v>0</v>
      </c>
      <c r="D187" s="14">
        <v>0</v>
      </c>
      <c r="E187" s="14">
        <v>0</v>
      </c>
      <c r="F187" s="14">
        <v>764</v>
      </c>
      <c r="G187" s="14">
        <v>0</v>
      </c>
      <c r="H187" s="14">
        <v>0</v>
      </c>
      <c r="I187" s="15">
        <v>0</v>
      </c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</row>
    <row r="188" spans="1:31" ht="27" customHeight="1" x14ac:dyDescent="0.25">
      <c r="A188" s="12" t="s">
        <v>35</v>
      </c>
      <c r="B188" s="13">
        <f>+E188+F188+I188</f>
        <v>204</v>
      </c>
      <c r="C188" s="14">
        <v>0</v>
      </c>
      <c r="D188" s="14">
        <v>0</v>
      </c>
      <c r="E188" s="14">
        <v>0</v>
      </c>
      <c r="F188" s="14">
        <v>204</v>
      </c>
      <c r="G188" s="14">
        <v>0</v>
      </c>
      <c r="H188" s="14">
        <v>0</v>
      </c>
      <c r="I188" s="15">
        <v>0</v>
      </c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</row>
    <row r="189" spans="1:31" ht="27" customHeight="1" x14ac:dyDescent="0.25">
      <c r="A189" s="12" t="s">
        <v>45</v>
      </c>
      <c r="B189" s="13">
        <f>+E189+F189+I189</f>
        <v>125</v>
      </c>
      <c r="C189" s="14">
        <v>0</v>
      </c>
      <c r="D189" s="14">
        <v>0</v>
      </c>
      <c r="E189" s="14">
        <v>0</v>
      </c>
      <c r="F189" s="14">
        <v>125</v>
      </c>
      <c r="G189" s="14">
        <v>0</v>
      </c>
      <c r="H189" s="14">
        <v>0</v>
      </c>
      <c r="I189" s="15">
        <v>0</v>
      </c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</row>
    <row r="190" spans="1:31" ht="26.25" customHeight="1" x14ac:dyDescent="0.25">
      <c r="A190" s="11" t="s">
        <v>16</v>
      </c>
      <c r="B190" s="13">
        <f>SUM(B191:B194)</f>
        <v>17039</v>
      </c>
      <c r="C190" s="13">
        <f t="shared" ref="C190:I190" si="67">SUM(C191:C194)</f>
        <v>3</v>
      </c>
      <c r="D190" s="13">
        <f t="shared" si="67"/>
        <v>3</v>
      </c>
      <c r="E190" s="13">
        <f t="shared" si="67"/>
        <v>1929</v>
      </c>
      <c r="F190" s="13">
        <f t="shared" si="67"/>
        <v>14799</v>
      </c>
      <c r="G190" s="13">
        <f t="shared" si="67"/>
        <v>3</v>
      </c>
      <c r="H190" s="13">
        <f t="shared" si="67"/>
        <v>29</v>
      </c>
      <c r="I190" s="8">
        <f t="shared" si="67"/>
        <v>311</v>
      </c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</row>
    <row r="191" spans="1:31" ht="24" customHeight="1" x14ac:dyDescent="0.25">
      <c r="A191" s="12" t="s">
        <v>13</v>
      </c>
      <c r="B191" s="13">
        <f>+E191+F191+I191</f>
        <v>8655</v>
      </c>
      <c r="C191" s="14">
        <v>0</v>
      </c>
      <c r="D191" s="14">
        <v>0</v>
      </c>
      <c r="E191" s="14">
        <v>0</v>
      </c>
      <c r="F191" s="14">
        <v>8655</v>
      </c>
      <c r="G191" s="14">
        <v>0</v>
      </c>
      <c r="H191" s="14">
        <v>0</v>
      </c>
      <c r="I191" s="15">
        <v>0</v>
      </c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</row>
    <row r="192" spans="1:31" ht="24" customHeight="1" x14ac:dyDescent="0.25">
      <c r="A192" s="12" t="s">
        <v>36</v>
      </c>
      <c r="B192" s="13">
        <f>+E192+F192+I192</f>
        <v>2773</v>
      </c>
      <c r="C192" s="14">
        <v>0</v>
      </c>
      <c r="D192" s="14">
        <v>0</v>
      </c>
      <c r="E192" s="14">
        <v>0</v>
      </c>
      <c r="F192" s="14">
        <v>2766</v>
      </c>
      <c r="G192" s="14">
        <v>1</v>
      </c>
      <c r="H192" s="14">
        <v>1</v>
      </c>
      <c r="I192" s="15">
        <v>7</v>
      </c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</row>
    <row r="193" spans="1:31" ht="24" customHeight="1" x14ac:dyDescent="0.25">
      <c r="A193" s="12" t="s">
        <v>35</v>
      </c>
      <c r="B193" s="13">
        <f>+E193+F193+I193</f>
        <v>2281</v>
      </c>
      <c r="C193" s="14">
        <v>2</v>
      </c>
      <c r="D193" s="14">
        <v>2</v>
      </c>
      <c r="E193" s="14">
        <v>148</v>
      </c>
      <c r="F193" s="14">
        <v>1829</v>
      </c>
      <c r="G193" s="14">
        <v>2</v>
      </c>
      <c r="H193" s="14">
        <v>28</v>
      </c>
      <c r="I193" s="15">
        <v>304</v>
      </c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</row>
    <row r="194" spans="1:31" ht="24" customHeight="1" x14ac:dyDescent="0.25">
      <c r="A194" s="12" t="s">
        <v>45</v>
      </c>
      <c r="B194" s="13">
        <f>+E194+F194+I194</f>
        <v>3330</v>
      </c>
      <c r="C194" s="14">
        <v>1</v>
      </c>
      <c r="D194" s="14">
        <v>1</v>
      </c>
      <c r="E194" s="14">
        <v>1781</v>
      </c>
      <c r="F194" s="14">
        <v>1549</v>
      </c>
      <c r="G194" s="40">
        <v>0</v>
      </c>
      <c r="H194" s="14">
        <v>0</v>
      </c>
      <c r="I194" s="15">
        <v>0</v>
      </c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</row>
    <row r="195" spans="1:31" ht="21.95" customHeight="1" x14ac:dyDescent="0.25">
      <c r="A195" s="10" t="s">
        <v>52</v>
      </c>
      <c r="B195" s="13"/>
      <c r="C195" s="14"/>
      <c r="D195" s="14"/>
      <c r="E195" s="14"/>
      <c r="F195" s="14"/>
      <c r="G195" s="14"/>
      <c r="H195" s="14"/>
      <c r="I195" s="15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</row>
    <row r="196" spans="1:31" ht="32.25" customHeight="1" x14ac:dyDescent="0.25">
      <c r="A196" s="11" t="s">
        <v>17</v>
      </c>
      <c r="B196" s="13">
        <f t="shared" ref="B196:I196" si="68">SUM(B197:B199)</f>
        <v>725</v>
      </c>
      <c r="C196" s="13">
        <f t="shared" si="68"/>
        <v>3</v>
      </c>
      <c r="D196" s="13">
        <f t="shared" si="68"/>
        <v>3</v>
      </c>
      <c r="E196" s="13">
        <f t="shared" si="68"/>
        <v>642</v>
      </c>
      <c r="F196" s="13">
        <f t="shared" si="68"/>
        <v>83</v>
      </c>
      <c r="G196" s="13">
        <f t="shared" si="68"/>
        <v>0</v>
      </c>
      <c r="H196" s="13">
        <f t="shared" si="68"/>
        <v>0</v>
      </c>
      <c r="I196" s="8">
        <f t="shared" si="68"/>
        <v>0</v>
      </c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</row>
    <row r="197" spans="1:31" ht="24.95" customHeight="1" x14ac:dyDescent="0.25">
      <c r="A197" s="12" t="s">
        <v>36</v>
      </c>
      <c r="B197" s="13">
        <f>+E197+F197+I197</f>
        <v>124</v>
      </c>
      <c r="C197" s="14">
        <v>1</v>
      </c>
      <c r="D197" s="14">
        <v>1</v>
      </c>
      <c r="E197" s="14">
        <v>124</v>
      </c>
      <c r="F197" s="14">
        <v>0</v>
      </c>
      <c r="G197" s="14">
        <v>0</v>
      </c>
      <c r="H197" s="14">
        <v>0</v>
      </c>
      <c r="I197" s="15">
        <v>0</v>
      </c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</row>
    <row r="198" spans="1:31" ht="24.95" customHeight="1" x14ac:dyDescent="0.25">
      <c r="A198" s="12" t="s">
        <v>35</v>
      </c>
      <c r="B198" s="13">
        <f>+E198+F198+I198</f>
        <v>83</v>
      </c>
      <c r="C198" s="14">
        <v>0</v>
      </c>
      <c r="D198" s="14">
        <v>0</v>
      </c>
      <c r="E198" s="14">
        <v>0</v>
      </c>
      <c r="F198" s="14">
        <v>83</v>
      </c>
      <c r="G198" s="14">
        <v>0</v>
      </c>
      <c r="H198" s="14">
        <v>0</v>
      </c>
      <c r="I198" s="15">
        <v>0</v>
      </c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</row>
    <row r="199" spans="1:31" ht="24.95" customHeight="1" x14ac:dyDescent="0.25">
      <c r="A199" s="12" t="s">
        <v>45</v>
      </c>
      <c r="B199" s="13">
        <f>+E199+F199+I199</f>
        <v>518</v>
      </c>
      <c r="C199" s="14">
        <v>2</v>
      </c>
      <c r="D199" s="14">
        <v>2</v>
      </c>
      <c r="E199" s="14">
        <v>518</v>
      </c>
      <c r="F199" s="14">
        <v>0</v>
      </c>
      <c r="G199" s="14">
        <v>0</v>
      </c>
      <c r="H199" s="14">
        <v>0</v>
      </c>
      <c r="I199" s="15">
        <v>0</v>
      </c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</row>
    <row r="200" spans="1:31" ht="26.25" customHeight="1" x14ac:dyDescent="0.25">
      <c r="A200" s="11" t="s">
        <v>18</v>
      </c>
      <c r="B200" s="13">
        <f>SUM(B201:B202)</f>
        <v>1641</v>
      </c>
      <c r="C200" s="13">
        <f t="shared" ref="C200:I200" si="69">SUM(C201:C202)</f>
        <v>0</v>
      </c>
      <c r="D200" s="13">
        <f t="shared" si="69"/>
        <v>0</v>
      </c>
      <c r="E200" s="13">
        <f t="shared" si="69"/>
        <v>0</v>
      </c>
      <c r="F200" s="13">
        <f t="shared" si="69"/>
        <v>1641</v>
      </c>
      <c r="G200" s="13">
        <f t="shared" si="69"/>
        <v>0</v>
      </c>
      <c r="H200" s="13">
        <f t="shared" si="69"/>
        <v>0</v>
      </c>
      <c r="I200" s="8">
        <f t="shared" si="69"/>
        <v>0</v>
      </c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</row>
    <row r="201" spans="1:31" ht="24" customHeight="1" x14ac:dyDescent="0.25">
      <c r="A201" s="12" t="s">
        <v>35</v>
      </c>
      <c r="B201" s="13">
        <f>+E201+F201+I201</f>
        <v>170</v>
      </c>
      <c r="C201" s="14">
        <v>0</v>
      </c>
      <c r="D201" s="14">
        <v>0</v>
      </c>
      <c r="E201" s="14">
        <v>0</v>
      </c>
      <c r="F201" s="14">
        <v>170</v>
      </c>
      <c r="G201" s="14">
        <v>0</v>
      </c>
      <c r="H201" s="14">
        <v>0</v>
      </c>
      <c r="I201" s="15">
        <v>0</v>
      </c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</row>
    <row r="202" spans="1:31" ht="24" customHeight="1" x14ac:dyDescent="0.25">
      <c r="A202" s="12" t="s">
        <v>45</v>
      </c>
      <c r="B202" s="13">
        <f>+E202+F202+I202</f>
        <v>1471</v>
      </c>
      <c r="C202" s="14">
        <v>0</v>
      </c>
      <c r="D202" s="14">
        <v>0</v>
      </c>
      <c r="E202" s="14">
        <v>0</v>
      </c>
      <c r="F202" s="14">
        <v>1471</v>
      </c>
      <c r="G202" s="14">
        <v>0</v>
      </c>
      <c r="H202" s="14">
        <v>0</v>
      </c>
      <c r="I202" s="15">
        <v>0</v>
      </c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</row>
    <row r="203" spans="1:31" ht="29.25" customHeight="1" x14ac:dyDescent="0.25">
      <c r="A203" s="11" t="s">
        <v>38</v>
      </c>
      <c r="B203" s="13">
        <f>SUM(B204:B206)</f>
        <v>337</v>
      </c>
      <c r="C203" s="13">
        <f t="shared" ref="C203" si="70">SUM(C204:C206)</f>
        <v>1</v>
      </c>
      <c r="D203" s="13">
        <f t="shared" ref="D203" si="71">SUM(D204:D206)</f>
        <v>1</v>
      </c>
      <c r="E203" s="13">
        <f t="shared" ref="E203" si="72">SUM(E204:E206)</f>
        <v>252</v>
      </c>
      <c r="F203" s="13">
        <f t="shared" ref="F203" si="73">SUM(F204:F206)</f>
        <v>8</v>
      </c>
      <c r="G203" s="13">
        <f t="shared" ref="G203" si="74">SUM(G204:G206)</f>
        <v>2</v>
      </c>
      <c r="H203" s="13">
        <f t="shared" ref="H203" si="75">SUM(H204:H206)</f>
        <v>2</v>
      </c>
      <c r="I203" s="8">
        <f t="shared" ref="I203" si="76">SUM(I204:I206)</f>
        <v>77</v>
      </c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</row>
    <row r="204" spans="1:31" ht="26.25" customHeight="1" x14ac:dyDescent="0.25">
      <c r="A204" s="12" t="s">
        <v>13</v>
      </c>
      <c r="B204" s="13">
        <f>+E204+F204+I204</f>
        <v>8</v>
      </c>
      <c r="C204" s="14">
        <v>0</v>
      </c>
      <c r="D204" s="14">
        <v>0</v>
      </c>
      <c r="E204" s="14">
        <v>0</v>
      </c>
      <c r="F204" s="14">
        <v>8</v>
      </c>
      <c r="G204" s="14">
        <v>0</v>
      </c>
      <c r="H204" s="14">
        <v>0</v>
      </c>
      <c r="I204" s="15">
        <v>0</v>
      </c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</row>
    <row r="205" spans="1:31" ht="25.5" customHeight="1" x14ac:dyDescent="0.25">
      <c r="A205" s="12" t="s">
        <v>36</v>
      </c>
      <c r="B205" s="13">
        <f>+E205+F205+I205</f>
        <v>258</v>
      </c>
      <c r="C205" s="14">
        <v>1</v>
      </c>
      <c r="D205" s="14">
        <v>1</v>
      </c>
      <c r="E205" s="14">
        <v>252</v>
      </c>
      <c r="F205" s="14">
        <v>0</v>
      </c>
      <c r="G205" s="14">
        <v>1</v>
      </c>
      <c r="H205" s="14">
        <v>1</v>
      </c>
      <c r="I205" s="15">
        <v>6</v>
      </c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</row>
    <row r="206" spans="1:31" ht="27.75" customHeight="1" x14ac:dyDescent="0.25">
      <c r="A206" s="12" t="s">
        <v>35</v>
      </c>
      <c r="B206" s="13">
        <f>+E206+F206+I206</f>
        <v>71</v>
      </c>
      <c r="C206" s="14">
        <v>0</v>
      </c>
      <c r="D206" s="14">
        <v>0</v>
      </c>
      <c r="E206" s="14">
        <v>0</v>
      </c>
      <c r="F206" s="14">
        <v>0</v>
      </c>
      <c r="G206" s="14">
        <v>1</v>
      </c>
      <c r="H206" s="14">
        <v>1</v>
      </c>
      <c r="I206" s="15">
        <v>71</v>
      </c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</row>
    <row r="207" spans="1:31" ht="28.5" customHeight="1" x14ac:dyDescent="0.25">
      <c r="A207" s="10" t="s">
        <v>28</v>
      </c>
      <c r="B207" s="13">
        <f>B208+B213+B216+B221+B239+B226+B234+B231</f>
        <v>214221</v>
      </c>
      <c r="C207" s="13">
        <f>C208+C213+C216+C221+C239+C226+C234+C231</f>
        <v>1553</v>
      </c>
      <c r="D207" s="13">
        <f t="shared" ref="D207:I207" si="77">D208+D213+D216+D221+D239+D226+D234+D231</f>
        <v>1597</v>
      </c>
      <c r="E207" s="13">
        <f t="shared" si="77"/>
        <v>111237</v>
      </c>
      <c r="F207" s="13">
        <f t="shared" si="77"/>
        <v>86821</v>
      </c>
      <c r="G207" s="13">
        <f t="shared" si="77"/>
        <v>2869</v>
      </c>
      <c r="H207" s="13">
        <f t="shared" si="77"/>
        <v>3095</v>
      </c>
      <c r="I207" s="13">
        <f t="shared" si="77"/>
        <v>16163</v>
      </c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</row>
    <row r="208" spans="1:31" ht="21.95" customHeight="1" x14ac:dyDescent="0.25">
      <c r="A208" s="11" t="s">
        <v>12</v>
      </c>
      <c r="B208" s="13">
        <f>SUM(B209:B212)</f>
        <v>180723</v>
      </c>
      <c r="C208" s="13">
        <f>SUM(C209:C212)</f>
        <v>1540</v>
      </c>
      <c r="D208" s="13">
        <f t="shared" ref="C208:I208" si="78">SUM(D209:D212)</f>
        <v>1540</v>
      </c>
      <c r="E208" s="13">
        <f t="shared" si="78"/>
        <v>90877</v>
      </c>
      <c r="F208" s="13">
        <f t="shared" si="78"/>
        <v>76430</v>
      </c>
      <c r="G208" s="13">
        <f t="shared" si="78"/>
        <v>2817</v>
      </c>
      <c r="H208" s="13">
        <f t="shared" si="78"/>
        <v>2817</v>
      </c>
      <c r="I208" s="13">
        <f t="shared" si="78"/>
        <v>13416</v>
      </c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</row>
    <row r="209" spans="1:31" ht="24.95" customHeight="1" x14ac:dyDescent="0.25">
      <c r="A209" s="12" t="s">
        <v>13</v>
      </c>
      <c r="B209" s="13">
        <f>+E209+F209+I209</f>
        <v>50057</v>
      </c>
      <c r="C209" s="14">
        <v>79</v>
      </c>
      <c r="D209" s="14">
        <v>79</v>
      </c>
      <c r="E209" s="14">
        <v>3493</v>
      </c>
      <c r="F209" s="14">
        <v>46001</v>
      </c>
      <c r="G209" s="14">
        <v>145</v>
      </c>
      <c r="H209" s="14">
        <v>145</v>
      </c>
      <c r="I209" s="15">
        <v>563</v>
      </c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</row>
    <row r="210" spans="1:31" ht="24.95" customHeight="1" x14ac:dyDescent="0.25">
      <c r="A210" s="12" t="s">
        <v>36</v>
      </c>
      <c r="B210" s="13">
        <f>+E210+F210+I210</f>
        <v>80988</v>
      </c>
      <c r="C210" s="14">
        <v>1081</v>
      </c>
      <c r="D210" s="14">
        <v>1081</v>
      </c>
      <c r="E210" s="14">
        <v>64866</v>
      </c>
      <c r="F210" s="14">
        <v>13672</v>
      </c>
      <c r="G210" s="14">
        <v>1384</v>
      </c>
      <c r="H210" s="14">
        <v>1384</v>
      </c>
      <c r="I210" s="15">
        <v>2450</v>
      </c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</row>
    <row r="211" spans="1:31" ht="24.95" customHeight="1" x14ac:dyDescent="0.25">
      <c r="A211" s="12" t="s">
        <v>35</v>
      </c>
      <c r="B211" s="13">
        <f>+E211+F211+I211</f>
        <v>25627</v>
      </c>
      <c r="C211" s="14">
        <v>165</v>
      </c>
      <c r="D211" s="14">
        <v>165</v>
      </c>
      <c r="E211" s="14">
        <v>7468</v>
      </c>
      <c r="F211" s="14">
        <v>7966</v>
      </c>
      <c r="G211" s="14">
        <v>1251</v>
      </c>
      <c r="H211" s="14">
        <v>1251</v>
      </c>
      <c r="I211" s="15">
        <v>10193</v>
      </c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</row>
    <row r="212" spans="1:31" ht="24.95" customHeight="1" x14ac:dyDescent="0.25">
      <c r="A212" s="12" t="s">
        <v>45</v>
      </c>
      <c r="B212" s="13">
        <f>+E212+F212+I212</f>
        <v>24051</v>
      </c>
      <c r="C212" s="14">
        <v>215</v>
      </c>
      <c r="D212" s="14">
        <v>215</v>
      </c>
      <c r="E212" s="14">
        <v>15050</v>
      </c>
      <c r="F212" s="14">
        <v>8791</v>
      </c>
      <c r="G212" s="14">
        <v>37</v>
      </c>
      <c r="H212" s="14">
        <v>37</v>
      </c>
      <c r="I212" s="15">
        <v>210</v>
      </c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</row>
    <row r="213" spans="1:31" ht="27.75" customHeight="1" x14ac:dyDescent="0.25">
      <c r="A213" s="11" t="s">
        <v>20</v>
      </c>
      <c r="B213" s="13">
        <f>SUM(B214:B215)</f>
        <v>38</v>
      </c>
      <c r="C213" s="13">
        <f t="shared" ref="C213:I213" si="79">SUM(C214:C215)</f>
        <v>0</v>
      </c>
      <c r="D213" s="13">
        <f t="shared" si="79"/>
        <v>0</v>
      </c>
      <c r="E213" s="13">
        <f t="shared" si="79"/>
        <v>0</v>
      </c>
      <c r="F213" s="13">
        <f t="shared" si="79"/>
        <v>15</v>
      </c>
      <c r="G213" s="13">
        <f t="shared" si="79"/>
        <v>1</v>
      </c>
      <c r="H213" s="13">
        <f t="shared" si="79"/>
        <v>2</v>
      </c>
      <c r="I213" s="8">
        <f t="shared" si="79"/>
        <v>23</v>
      </c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</row>
    <row r="214" spans="1:31" ht="21" customHeight="1" x14ac:dyDescent="0.25">
      <c r="A214" s="12" t="s">
        <v>13</v>
      </c>
      <c r="B214" s="13">
        <f>+E214+F214+I214</f>
        <v>15</v>
      </c>
      <c r="C214" s="14">
        <v>0</v>
      </c>
      <c r="D214" s="14">
        <v>0</v>
      </c>
      <c r="E214" s="14">
        <v>0</v>
      </c>
      <c r="F214" s="14">
        <v>15</v>
      </c>
      <c r="G214" s="14">
        <v>0</v>
      </c>
      <c r="H214" s="14">
        <v>0</v>
      </c>
      <c r="I214" s="15">
        <v>0</v>
      </c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</row>
    <row r="215" spans="1:31" ht="21" customHeight="1" x14ac:dyDescent="0.25">
      <c r="A215" s="12" t="s">
        <v>36</v>
      </c>
      <c r="B215" s="13">
        <f>+E215+F215+I215</f>
        <v>23</v>
      </c>
      <c r="C215" s="14">
        <v>0</v>
      </c>
      <c r="D215" s="14">
        <v>0</v>
      </c>
      <c r="E215" s="14">
        <v>0</v>
      </c>
      <c r="F215" s="14">
        <v>0</v>
      </c>
      <c r="G215" s="14">
        <v>1</v>
      </c>
      <c r="H215" s="14">
        <v>2</v>
      </c>
      <c r="I215" s="15">
        <v>23</v>
      </c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</row>
    <row r="216" spans="1:31" ht="21.95" customHeight="1" x14ac:dyDescent="0.25">
      <c r="A216" s="11" t="s">
        <v>37</v>
      </c>
      <c r="B216" s="13">
        <f>SUM(B217:B220)</f>
        <v>4184</v>
      </c>
      <c r="C216" s="13">
        <f>SUM(C217:C220)</f>
        <v>4</v>
      </c>
      <c r="D216" s="13">
        <f t="shared" ref="D216:I216" si="80">SUM(D217:D220)</f>
        <v>34</v>
      </c>
      <c r="E216" s="13">
        <f t="shared" si="80"/>
        <v>1897</v>
      </c>
      <c r="F216" s="13">
        <f t="shared" si="80"/>
        <v>1461</v>
      </c>
      <c r="G216" s="13">
        <f t="shared" si="80"/>
        <v>35</v>
      </c>
      <c r="H216" s="13">
        <f t="shared" si="80"/>
        <v>155</v>
      </c>
      <c r="I216" s="8">
        <f t="shared" si="80"/>
        <v>826</v>
      </c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</row>
    <row r="217" spans="1:31" ht="24" customHeight="1" x14ac:dyDescent="0.25">
      <c r="A217" s="12" t="s">
        <v>13</v>
      </c>
      <c r="B217" s="13">
        <f>+E217+F217+I217</f>
        <v>2066</v>
      </c>
      <c r="C217" s="14">
        <v>1</v>
      </c>
      <c r="D217" s="14">
        <v>11</v>
      </c>
      <c r="E217" s="14">
        <v>1163</v>
      </c>
      <c r="F217" s="14">
        <v>903</v>
      </c>
      <c r="G217" s="14">
        <v>0</v>
      </c>
      <c r="H217" s="14">
        <v>0</v>
      </c>
      <c r="I217" s="15">
        <v>0</v>
      </c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</row>
    <row r="218" spans="1:31" ht="24" customHeight="1" x14ac:dyDescent="0.25">
      <c r="A218" s="12" t="s">
        <v>36</v>
      </c>
      <c r="B218" s="13">
        <f>+E218+F218+I218</f>
        <v>1073</v>
      </c>
      <c r="C218" s="14">
        <v>2</v>
      </c>
      <c r="D218" s="14">
        <v>7</v>
      </c>
      <c r="E218" s="14">
        <v>262</v>
      </c>
      <c r="F218" s="14">
        <v>275</v>
      </c>
      <c r="G218" s="14">
        <v>28</v>
      </c>
      <c r="H218" s="14">
        <v>117</v>
      </c>
      <c r="I218" s="15">
        <v>536</v>
      </c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</row>
    <row r="219" spans="1:31" ht="24" customHeight="1" x14ac:dyDescent="0.25">
      <c r="A219" s="12" t="s">
        <v>35</v>
      </c>
      <c r="B219" s="13">
        <f>+E219+F219+I219</f>
        <v>560</v>
      </c>
      <c r="C219" s="14">
        <v>0</v>
      </c>
      <c r="D219" s="14">
        <v>0</v>
      </c>
      <c r="E219" s="14">
        <v>0</v>
      </c>
      <c r="F219" s="14">
        <v>270</v>
      </c>
      <c r="G219" s="14">
        <v>7</v>
      </c>
      <c r="H219" s="14">
        <v>38</v>
      </c>
      <c r="I219" s="15">
        <v>290</v>
      </c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</row>
    <row r="220" spans="1:31" ht="24" customHeight="1" x14ac:dyDescent="0.25">
      <c r="A220" s="12" t="s">
        <v>45</v>
      </c>
      <c r="B220" s="13">
        <f>+E220+F220+I220</f>
        <v>485</v>
      </c>
      <c r="C220" s="14">
        <v>1</v>
      </c>
      <c r="D220" s="14">
        <v>16</v>
      </c>
      <c r="E220" s="14">
        <v>472</v>
      </c>
      <c r="F220" s="14">
        <v>13</v>
      </c>
      <c r="G220" s="14">
        <v>0</v>
      </c>
      <c r="H220" s="14">
        <v>0</v>
      </c>
      <c r="I220" s="15">
        <v>0</v>
      </c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</row>
    <row r="221" spans="1:31" ht="26.25" customHeight="1" x14ac:dyDescent="0.25">
      <c r="A221" s="11" t="s">
        <v>14</v>
      </c>
      <c r="B221" s="13">
        <f>SUM(B222:B225)</f>
        <v>12735</v>
      </c>
      <c r="C221" s="13">
        <f>SUM(C222:C225)</f>
        <v>4</v>
      </c>
      <c r="D221" s="13">
        <f>SUM(D222:D225)</f>
        <v>11</v>
      </c>
      <c r="E221" s="13">
        <f>SUM(E222:E225)</f>
        <v>7685</v>
      </c>
      <c r="F221" s="13">
        <f>SUM(F222:F225)</f>
        <v>4185</v>
      </c>
      <c r="G221" s="13">
        <f t="shared" ref="G221:I221" si="81">SUM(G222:G225)</f>
        <v>8</v>
      </c>
      <c r="H221" s="13">
        <f t="shared" si="81"/>
        <v>59</v>
      </c>
      <c r="I221" s="8">
        <f t="shared" si="81"/>
        <v>865</v>
      </c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</row>
    <row r="222" spans="1:31" ht="24.95" customHeight="1" x14ac:dyDescent="0.25">
      <c r="A222" s="12" t="s">
        <v>13</v>
      </c>
      <c r="B222" s="13">
        <f>+E222+F222+I222</f>
        <v>1806</v>
      </c>
      <c r="C222" s="14">
        <v>0</v>
      </c>
      <c r="D222" s="14">
        <v>0</v>
      </c>
      <c r="E222" s="14">
        <v>0</v>
      </c>
      <c r="F222" s="14">
        <v>1774</v>
      </c>
      <c r="G222" s="14">
        <v>1</v>
      </c>
      <c r="H222" s="14">
        <v>18</v>
      </c>
      <c r="I222" s="15">
        <v>32</v>
      </c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</row>
    <row r="223" spans="1:31" ht="24.95" customHeight="1" x14ac:dyDescent="0.25">
      <c r="A223" s="12" t="s">
        <v>36</v>
      </c>
      <c r="B223" s="13">
        <f>+E223+F223+I223</f>
        <v>2269</v>
      </c>
      <c r="C223" s="14">
        <v>2</v>
      </c>
      <c r="D223" s="14">
        <v>4</v>
      </c>
      <c r="E223" s="14">
        <v>650</v>
      </c>
      <c r="F223" s="14">
        <v>1492</v>
      </c>
      <c r="G223" s="14">
        <v>3</v>
      </c>
      <c r="H223" s="14">
        <v>18</v>
      </c>
      <c r="I223" s="15">
        <v>127</v>
      </c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</row>
    <row r="224" spans="1:31" ht="24.95" customHeight="1" x14ac:dyDescent="0.25">
      <c r="A224" s="12" t="s">
        <v>35</v>
      </c>
      <c r="B224" s="13">
        <f>+E224+F224+I224</f>
        <v>1116</v>
      </c>
      <c r="C224" s="14">
        <v>0</v>
      </c>
      <c r="D224" s="14">
        <v>0</v>
      </c>
      <c r="E224" s="14">
        <v>0</v>
      </c>
      <c r="F224" s="14">
        <v>410</v>
      </c>
      <c r="G224" s="14">
        <v>4</v>
      </c>
      <c r="H224" s="14">
        <v>23</v>
      </c>
      <c r="I224" s="15">
        <v>706</v>
      </c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</row>
    <row r="225" spans="1:31" ht="24.95" customHeight="1" x14ac:dyDescent="0.25">
      <c r="A225" s="12" t="s">
        <v>45</v>
      </c>
      <c r="B225" s="13">
        <f>+E225+F225+I225</f>
        <v>7544</v>
      </c>
      <c r="C225" s="14">
        <v>2</v>
      </c>
      <c r="D225" s="14">
        <v>7</v>
      </c>
      <c r="E225" s="14">
        <v>7035</v>
      </c>
      <c r="F225" s="14">
        <v>509</v>
      </c>
      <c r="G225" s="14">
        <v>0</v>
      </c>
      <c r="H225" s="14">
        <v>0</v>
      </c>
      <c r="I225" s="15">
        <v>0</v>
      </c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</row>
    <row r="226" spans="1:31" ht="30" customHeight="1" x14ac:dyDescent="0.25">
      <c r="A226" s="11" t="s">
        <v>15</v>
      </c>
      <c r="B226" s="13">
        <f>SUM(B227:B230)</f>
        <v>9399</v>
      </c>
      <c r="C226" s="13">
        <f t="shared" ref="C226:I226" si="82">SUM(C227:C230)</f>
        <v>1</v>
      </c>
      <c r="D226" s="13">
        <f t="shared" si="82"/>
        <v>1</v>
      </c>
      <c r="E226" s="13">
        <f>SUM(E227:E230)</f>
        <v>8536</v>
      </c>
      <c r="F226" s="13">
        <f t="shared" si="82"/>
        <v>545</v>
      </c>
      <c r="G226" s="13">
        <f t="shared" si="82"/>
        <v>2</v>
      </c>
      <c r="H226" s="13">
        <f t="shared" si="82"/>
        <v>8</v>
      </c>
      <c r="I226" s="8">
        <f t="shared" si="82"/>
        <v>318</v>
      </c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</row>
    <row r="227" spans="1:31" ht="24.95" customHeight="1" x14ac:dyDescent="0.25">
      <c r="A227" s="12" t="s">
        <v>13</v>
      </c>
      <c r="B227" s="13">
        <f t="shared" ref="B227" si="83">+E227+F227+I227</f>
        <v>137</v>
      </c>
      <c r="C227" s="14">
        <v>0</v>
      </c>
      <c r="D227" s="14">
        <v>0</v>
      </c>
      <c r="E227" s="14">
        <v>0</v>
      </c>
      <c r="F227" s="14">
        <v>137</v>
      </c>
      <c r="G227" s="14">
        <v>0</v>
      </c>
      <c r="H227" s="14">
        <v>0</v>
      </c>
      <c r="I227" s="15">
        <v>0</v>
      </c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</row>
    <row r="228" spans="1:31" ht="24.95" customHeight="1" x14ac:dyDescent="0.25">
      <c r="A228" s="12" t="s">
        <v>36</v>
      </c>
      <c r="B228" s="13">
        <f>+E228+F228+I228</f>
        <v>408</v>
      </c>
      <c r="C228" s="14">
        <v>0</v>
      </c>
      <c r="D228" s="14">
        <v>0</v>
      </c>
      <c r="E228" s="14">
        <v>0</v>
      </c>
      <c r="F228" s="14">
        <v>408</v>
      </c>
      <c r="G228" s="14">
        <v>0</v>
      </c>
      <c r="H228" s="14">
        <v>0</v>
      </c>
      <c r="I228" s="15">
        <v>0</v>
      </c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</row>
    <row r="229" spans="1:31" ht="24.95" customHeight="1" x14ac:dyDescent="0.25">
      <c r="A229" s="12" t="s">
        <v>35</v>
      </c>
      <c r="B229" s="13">
        <f>+E229+F229+I229</f>
        <v>318</v>
      </c>
      <c r="C229" s="14">
        <v>0</v>
      </c>
      <c r="D229" s="14">
        <v>0</v>
      </c>
      <c r="E229" s="14">
        <v>0</v>
      </c>
      <c r="F229" s="14">
        <v>0</v>
      </c>
      <c r="G229" s="14">
        <v>2</v>
      </c>
      <c r="H229" s="14">
        <v>8</v>
      </c>
      <c r="I229" s="15">
        <v>318</v>
      </c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</row>
    <row r="230" spans="1:31" ht="24.95" customHeight="1" x14ac:dyDescent="0.25">
      <c r="A230" s="12" t="s">
        <v>45</v>
      </c>
      <c r="B230" s="13">
        <f>+E230+F230+I230</f>
        <v>8536</v>
      </c>
      <c r="C230" s="14">
        <v>1</v>
      </c>
      <c r="D230" s="14">
        <v>1</v>
      </c>
      <c r="E230" s="14">
        <v>8536</v>
      </c>
      <c r="F230" s="14">
        <v>0</v>
      </c>
      <c r="G230" s="14">
        <v>0</v>
      </c>
      <c r="H230" s="14">
        <v>0</v>
      </c>
      <c r="I230" s="15">
        <v>0</v>
      </c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</row>
    <row r="231" spans="1:31" ht="21.95" customHeight="1" x14ac:dyDescent="0.25">
      <c r="A231" s="11" t="s">
        <v>46</v>
      </c>
      <c r="B231" s="13">
        <v>720</v>
      </c>
      <c r="C231" s="14">
        <v>1</v>
      </c>
      <c r="D231" s="14">
        <v>1</v>
      </c>
      <c r="E231" s="14">
        <v>720</v>
      </c>
      <c r="F231" s="14">
        <v>0</v>
      </c>
      <c r="G231" s="14">
        <v>0</v>
      </c>
      <c r="H231" s="14">
        <v>0</v>
      </c>
      <c r="I231" s="15">
        <v>0</v>
      </c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</row>
    <row r="232" spans="1:31" ht="21.95" customHeight="1" x14ac:dyDescent="0.25">
      <c r="A232" s="12" t="s">
        <v>45</v>
      </c>
      <c r="B232" s="13">
        <v>720</v>
      </c>
      <c r="C232" s="14">
        <v>1</v>
      </c>
      <c r="D232" s="14">
        <v>1</v>
      </c>
      <c r="E232" s="14">
        <v>720</v>
      </c>
      <c r="F232" s="14">
        <v>0</v>
      </c>
      <c r="G232" s="14">
        <v>0</v>
      </c>
      <c r="H232" s="14">
        <v>0</v>
      </c>
      <c r="I232" s="15">
        <v>0</v>
      </c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</row>
    <row r="233" spans="1:31" ht="21.95" customHeight="1" x14ac:dyDescent="0.25">
      <c r="A233" s="10" t="s">
        <v>51</v>
      </c>
      <c r="B233" s="13"/>
      <c r="C233" s="14"/>
      <c r="D233" s="14"/>
      <c r="E233" s="14"/>
      <c r="F233" s="14"/>
      <c r="G233" s="14"/>
      <c r="H233" s="14"/>
      <c r="I233" s="15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</row>
    <row r="234" spans="1:31" ht="30" customHeight="1" x14ac:dyDescent="0.25">
      <c r="A234" s="11" t="s">
        <v>16</v>
      </c>
      <c r="B234" s="13">
        <f>SUM(B235:B238)</f>
        <v>6045</v>
      </c>
      <c r="C234" s="13">
        <f t="shared" ref="C234:I234" si="84">SUM(C235:C238)</f>
        <v>2</v>
      </c>
      <c r="D234" s="13">
        <f t="shared" si="84"/>
        <v>8</v>
      </c>
      <c r="E234" s="13">
        <f t="shared" si="84"/>
        <v>1291</v>
      </c>
      <c r="F234" s="13">
        <f>SUM(F235:F238)</f>
        <v>4039</v>
      </c>
      <c r="G234" s="13">
        <f t="shared" si="84"/>
        <v>6</v>
      </c>
      <c r="H234" s="13">
        <f t="shared" si="84"/>
        <v>54</v>
      </c>
      <c r="I234" s="8">
        <f t="shared" si="84"/>
        <v>715</v>
      </c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</row>
    <row r="235" spans="1:31" ht="27" customHeight="1" x14ac:dyDescent="0.25">
      <c r="A235" s="12" t="s">
        <v>13</v>
      </c>
      <c r="B235" s="13">
        <f t="shared" ref="B235" si="85">+E235+F235+I235</f>
        <v>3185</v>
      </c>
      <c r="C235" s="14">
        <v>0</v>
      </c>
      <c r="D235" s="14">
        <v>0</v>
      </c>
      <c r="E235" s="14">
        <v>0</v>
      </c>
      <c r="F235" s="14">
        <v>3185</v>
      </c>
      <c r="G235" s="14">
        <v>0</v>
      </c>
      <c r="H235" s="14">
        <v>0</v>
      </c>
      <c r="I235" s="15">
        <v>0</v>
      </c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</row>
    <row r="236" spans="1:31" ht="25.5" customHeight="1" x14ac:dyDescent="0.25">
      <c r="A236" s="12" t="s">
        <v>36</v>
      </c>
      <c r="B236" s="13">
        <f>+E236+F236+I236</f>
        <v>1203</v>
      </c>
      <c r="C236" s="14">
        <v>0</v>
      </c>
      <c r="D236" s="14">
        <v>0</v>
      </c>
      <c r="E236" s="14">
        <v>0</v>
      </c>
      <c r="F236" s="14">
        <v>513</v>
      </c>
      <c r="G236" s="14">
        <v>5</v>
      </c>
      <c r="H236" s="14">
        <v>53</v>
      </c>
      <c r="I236" s="15">
        <v>690</v>
      </c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</row>
    <row r="237" spans="1:31" ht="29.25" customHeight="1" x14ac:dyDescent="0.25">
      <c r="A237" s="12" t="s">
        <v>35</v>
      </c>
      <c r="B237" s="13">
        <f>+E237+F237+I237</f>
        <v>206</v>
      </c>
      <c r="C237" s="14">
        <v>0</v>
      </c>
      <c r="D237" s="14">
        <v>0</v>
      </c>
      <c r="E237" s="14">
        <v>0</v>
      </c>
      <c r="F237" s="14">
        <v>181</v>
      </c>
      <c r="G237" s="14">
        <v>1</v>
      </c>
      <c r="H237" s="14">
        <v>1</v>
      </c>
      <c r="I237" s="15">
        <v>25</v>
      </c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</row>
    <row r="238" spans="1:31" ht="29.25" customHeight="1" x14ac:dyDescent="0.25">
      <c r="A238" s="12" t="s">
        <v>45</v>
      </c>
      <c r="B238" s="13">
        <f>+E238+F238+I238</f>
        <v>1451</v>
      </c>
      <c r="C238" s="14">
        <v>2</v>
      </c>
      <c r="D238" s="14">
        <v>8</v>
      </c>
      <c r="E238" s="14">
        <v>1291</v>
      </c>
      <c r="F238" s="14">
        <v>160</v>
      </c>
      <c r="G238" s="14">
        <v>0</v>
      </c>
      <c r="H238" s="14">
        <v>0</v>
      </c>
      <c r="I238" s="15">
        <v>0</v>
      </c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</row>
    <row r="239" spans="1:31" ht="21.95" customHeight="1" x14ac:dyDescent="0.25">
      <c r="A239" s="11" t="s">
        <v>17</v>
      </c>
      <c r="B239" s="13">
        <f>SUM(B240:B243)</f>
        <v>377</v>
      </c>
      <c r="C239" s="13">
        <f t="shared" ref="C239:I239" si="86">SUM(C240:C243)</f>
        <v>1</v>
      </c>
      <c r="D239" s="13">
        <f t="shared" si="86"/>
        <v>2</v>
      </c>
      <c r="E239" s="13">
        <f t="shared" si="86"/>
        <v>231</v>
      </c>
      <c r="F239" s="13">
        <f>SUM(F240:F243)</f>
        <v>146</v>
      </c>
      <c r="G239" s="13">
        <f t="shared" si="86"/>
        <v>0</v>
      </c>
      <c r="H239" s="13">
        <f t="shared" si="86"/>
        <v>0</v>
      </c>
      <c r="I239" s="8">
        <f t="shared" si="86"/>
        <v>0</v>
      </c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</row>
    <row r="240" spans="1:31" ht="21.95" customHeight="1" x14ac:dyDescent="0.25">
      <c r="A240" s="12" t="s">
        <v>13</v>
      </c>
      <c r="B240" s="13">
        <f>+E240+F240+I240</f>
        <v>44</v>
      </c>
      <c r="C240" s="14">
        <v>0</v>
      </c>
      <c r="D240" s="14">
        <v>0</v>
      </c>
      <c r="E240" s="14">
        <v>0</v>
      </c>
      <c r="F240" s="14">
        <v>44</v>
      </c>
      <c r="G240" s="14">
        <v>0</v>
      </c>
      <c r="H240" s="14">
        <v>0</v>
      </c>
      <c r="I240" s="15">
        <v>0</v>
      </c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</row>
    <row r="241" spans="1:31" ht="21.95" customHeight="1" x14ac:dyDescent="0.25">
      <c r="A241" s="12" t="s">
        <v>36</v>
      </c>
      <c r="B241" s="13">
        <f>+E241+F241+I241</f>
        <v>29</v>
      </c>
      <c r="C241" s="14">
        <v>0</v>
      </c>
      <c r="D241" s="14">
        <v>0</v>
      </c>
      <c r="E241" s="14">
        <v>0</v>
      </c>
      <c r="F241" s="14">
        <v>29</v>
      </c>
      <c r="G241" s="14">
        <v>0</v>
      </c>
      <c r="H241" s="14">
        <v>0</v>
      </c>
      <c r="I241" s="15">
        <v>0</v>
      </c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</row>
    <row r="242" spans="1:31" ht="21.95" customHeight="1" x14ac:dyDescent="0.25">
      <c r="A242" s="12" t="s">
        <v>35</v>
      </c>
      <c r="B242" s="13">
        <f>+E242+F242+I242</f>
        <v>44</v>
      </c>
      <c r="C242" s="14">
        <v>0</v>
      </c>
      <c r="D242" s="14">
        <v>0</v>
      </c>
      <c r="E242" s="14">
        <v>0</v>
      </c>
      <c r="F242" s="14">
        <v>44</v>
      </c>
      <c r="G242" s="14">
        <v>0</v>
      </c>
      <c r="H242" s="14">
        <v>0</v>
      </c>
      <c r="I242" s="15">
        <v>0</v>
      </c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</row>
    <row r="243" spans="1:31" ht="21.95" customHeight="1" x14ac:dyDescent="0.25">
      <c r="A243" s="12" t="s">
        <v>45</v>
      </c>
      <c r="B243" s="13">
        <f>+E243+F243+I243</f>
        <v>260</v>
      </c>
      <c r="C243" s="14">
        <v>1</v>
      </c>
      <c r="D243" s="14">
        <v>2</v>
      </c>
      <c r="E243" s="14">
        <v>231</v>
      </c>
      <c r="F243" s="14">
        <v>29</v>
      </c>
      <c r="G243" s="14">
        <v>0</v>
      </c>
      <c r="H243" s="14">
        <v>0</v>
      </c>
      <c r="I243" s="15">
        <v>0</v>
      </c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</row>
    <row r="244" spans="1:31" ht="15" customHeight="1" x14ac:dyDescent="0.25">
      <c r="A244" s="16"/>
      <c r="B244" s="24"/>
      <c r="C244" s="26"/>
      <c r="D244" s="26"/>
      <c r="E244" s="26"/>
      <c r="F244" s="26"/>
      <c r="G244" s="26"/>
      <c r="H244" s="26"/>
      <c r="I244" s="17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</row>
    <row r="245" spans="1:31" ht="4.5" customHeight="1" x14ac:dyDescent="0.25">
      <c r="A245" s="37"/>
      <c r="B245" s="38"/>
      <c r="C245" s="39"/>
      <c r="D245" s="39"/>
      <c r="E245" s="39"/>
      <c r="F245" s="39"/>
      <c r="G245" s="39"/>
      <c r="H245" s="39"/>
      <c r="I245" s="39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</row>
    <row r="246" spans="1:31" x14ac:dyDescent="0.25">
      <c r="A246" s="27" t="s">
        <v>55</v>
      </c>
      <c r="B246" s="27"/>
      <c r="C246" s="28"/>
      <c r="D246" s="28"/>
      <c r="E246" s="28"/>
      <c r="F246" s="28"/>
      <c r="G246" s="28"/>
      <c r="H246" s="28"/>
      <c r="I246" s="6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</row>
    <row r="247" spans="1:31" x14ac:dyDescent="0.25">
      <c r="A247" s="29" t="s">
        <v>50</v>
      </c>
      <c r="B247" s="29"/>
      <c r="C247" s="28"/>
      <c r="D247" s="28"/>
      <c r="E247" s="28"/>
      <c r="F247" s="28"/>
      <c r="G247" s="28"/>
      <c r="H247" s="28"/>
      <c r="I247" s="6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</row>
    <row r="248" spans="1:31" x14ac:dyDescent="0.25">
      <c r="A248" s="28" t="s">
        <v>49</v>
      </c>
      <c r="B248" s="28"/>
      <c r="C248" s="28"/>
      <c r="D248" s="28"/>
      <c r="E248" s="28"/>
      <c r="F248" s="28"/>
      <c r="G248" s="28"/>
      <c r="H248" s="28"/>
      <c r="I248" s="6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</row>
    <row r="249" spans="1:31" x14ac:dyDescent="0.25">
      <c r="A249" s="28" t="s">
        <v>29</v>
      </c>
      <c r="B249" s="28"/>
      <c r="C249" s="28"/>
      <c r="D249" s="28"/>
      <c r="E249" s="28"/>
      <c r="F249" s="28"/>
      <c r="G249" s="28"/>
      <c r="H249" s="28"/>
      <c r="I249" s="6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</row>
    <row r="250" spans="1:31" x14ac:dyDescent="0.25">
      <c r="A250" s="28" t="s">
        <v>43</v>
      </c>
      <c r="B250" s="28"/>
      <c r="C250" s="28"/>
      <c r="D250" s="28"/>
      <c r="E250" s="28"/>
      <c r="F250" s="28"/>
      <c r="G250" s="28"/>
      <c r="H250" s="28"/>
      <c r="I250" s="6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</row>
    <row r="251" spans="1:31" x14ac:dyDescent="0.25">
      <c r="A251" s="28" t="s">
        <v>30</v>
      </c>
      <c r="B251" s="28"/>
      <c r="C251" s="28"/>
      <c r="D251" s="28"/>
      <c r="E251" s="28"/>
      <c r="F251" s="28"/>
      <c r="G251" s="28"/>
      <c r="H251" s="28"/>
      <c r="I251" s="6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</row>
    <row r="252" spans="1:31" x14ac:dyDescent="0.25">
      <c r="A252" s="28" t="s">
        <v>31</v>
      </c>
      <c r="B252" s="28"/>
      <c r="C252" s="28"/>
      <c r="D252" s="28"/>
      <c r="E252" s="28"/>
      <c r="F252" s="28"/>
      <c r="G252" s="28"/>
      <c r="H252" s="28"/>
      <c r="I252" s="6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</row>
    <row r="253" spans="1:31" x14ac:dyDescent="0.25">
      <c r="A253" s="28" t="s">
        <v>32</v>
      </c>
      <c r="B253" s="28"/>
      <c r="C253" s="28"/>
      <c r="D253" s="28"/>
      <c r="E253" s="28"/>
      <c r="F253" s="28"/>
      <c r="G253" s="28"/>
      <c r="H253" s="28"/>
      <c r="I253" s="6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</row>
    <row r="254" spans="1:31" x14ac:dyDescent="0.25">
      <c r="A254" s="30" t="s">
        <v>33</v>
      </c>
      <c r="B254" s="30"/>
      <c r="C254" s="31"/>
      <c r="D254" s="31"/>
      <c r="E254" s="31"/>
      <c r="F254" s="31"/>
      <c r="G254" s="31"/>
      <c r="H254" s="31"/>
      <c r="I254" s="6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</row>
    <row r="255" spans="1:31" x14ac:dyDescent="0.25">
      <c r="A255" s="28" t="s">
        <v>34</v>
      </c>
      <c r="B255" s="29"/>
      <c r="C255" s="6"/>
      <c r="D255" s="6"/>
      <c r="E255" s="6"/>
      <c r="F255" s="6"/>
      <c r="G255" s="6"/>
      <c r="H255" s="6"/>
      <c r="I255" s="6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</row>
    <row r="256" spans="1:31" x14ac:dyDescent="0.25"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</row>
    <row r="257" spans="11:31" x14ac:dyDescent="0.25"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</row>
    <row r="258" spans="11:31" x14ac:dyDescent="0.25"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</row>
    <row r="259" spans="11:31" x14ac:dyDescent="0.25"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</row>
    <row r="260" spans="11:31" x14ac:dyDescent="0.25"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</row>
    <row r="261" spans="11:31" x14ac:dyDescent="0.25"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</row>
    <row r="262" spans="11:31" x14ac:dyDescent="0.25"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</row>
    <row r="263" spans="11:31" x14ac:dyDescent="0.25"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</row>
    <row r="264" spans="11:31" x14ac:dyDescent="0.25"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</row>
    <row r="265" spans="11:31" x14ac:dyDescent="0.25"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</row>
    <row r="266" spans="11:31" x14ac:dyDescent="0.25"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</row>
    <row r="267" spans="11:31" x14ac:dyDescent="0.25"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</row>
    <row r="268" spans="11:31" x14ac:dyDescent="0.25"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</row>
    <row r="269" spans="11:31" x14ac:dyDescent="0.25"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</row>
    <row r="270" spans="11:31" x14ac:dyDescent="0.25"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</row>
    <row r="271" spans="11:31" x14ac:dyDescent="0.25"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</row>
    <row r="272" spans="11:31" x14ac:dyDescent="0.25"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</row>
    <row r="273" spans="11:31" x14ac:dyDescent="0.25"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</row>
    <row r="274" spans="11:31" x14ac:dyDescent="0.25"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</row>
    <row r="275" spans="11:31" x14ac:dyDescent="0.25"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</row>
    <row r="276" spans="11:31" x14ac:dyDescent="0.25"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</row>
    <row r="277" spans="11:31" x14ac:dyDescent="0.25">
      <c r="K277" s="18"/>
    </row>
    <row r="278" spans="11:31" x14ac:dyDescent="0.25">
      <c r="K278" s="18"/>
    </row>
    <row r="279" spans="11:31" x14ac:dyDescent="0.25">
      <c r="K279" s="18"/>
    </row>
    <row r="280" spans="11:31" x14ac:dyDescent="0.25">
      <c r="K280" s="18"/>
    </row>
    <row r="281" spans="11:31" x14ac:dyDescent="0.25">
      <c r="K281" s="18"/>
    </row>
    <row r="282" spans="11:31" x14ac:dyDescent="0.25">
      <c r="K282" s="18"/>
    </row>
    <row r="283" spans="11:31" x14ac:dyDescent="0.25">
      <c r="K283" s="18"/>
    </row>
    <row r="284" spans="11:31" x14ac:dyDescent="0.25">
      <c r="K284" s="18"/>
    </row>
    <row r="285" spans="11:31" x14ac:dyDescent="0.25">
      <c r="K285" s="18"/>
    </row>
    <row r="286" spans="11:31" x14ac:dyDescent="0.25">
      <c r="K286" s="18"/>
    </row>
    <row r="287" spans="11:31" x14ac:dyDescent="0.25">
      <c r="K287" s="18"/>
    </row>
    <row r="288" spans="11:31" x14ac:dyDescent="0.25">
      <c r="K288" s="18"/>
    </row>
    <row r="289" spans="11:11" x14ac:dyDescent="0.25">
      <c r="K289" s="18"/>
    </row>
    <row r="290" spans="11:11" x14ac:dyDescent="0.25">
      <c r="K290" s="18"/>
    </row>
    <row r="291" spans="11:11" x14ac:dyDescent="0.25">
      <c r="K291" s="18"/>
    </row>
    <row r="292" spans="11:11" x14ac:dyDescent="0.25">
      <c r="K292" s="18"/>
    </row>
    <row r="293" spans="11:11" x14ac:dyDescent="0.25">
      <c r="K293" s="18"/>
    </row>
    <row r="294" spans="11:11" x14ac:dyDescent="0.25">
      <c r="K294" s="18"/>
    </row>
    <row r="295" spans="11:11" x14ac:dyDescent="0.25">
      <c r="K295" s="18"/>
    </row>
    <row r="296" spans="11:11" x14ac:dyDescent="0.25">
      <c r="K296" s="18"/>
    </row>
    <row r="297" spans="11:11" x14ac:dyDescent="0.25">
      <c r="K297" s="18"/>
    </row>
    <row r="298" spans="11:11" x14ac:dyDescent="0.25">
      <c r="K298" s="18"/>
    </row>
    <row r="299" spans="11:11" x14ac:dyDescent="0.25">
      <c r="K299" s="18"/>
    </row>
    <row r="300" spans="11:11" x14ac:dyDescent="0.25">
      <c r="K300" s="18"/>
    </row>
    <row r="301" spans="11:11" x14ac:dyDescent="0.25">
      <c r="K301" s="18"/>
    </row>
    <row r="302" spans="11:11" x14ac:dyDescent="0.25">
      <c r="K302" s="18"/>
    </row>
    <row r="303" spans="11:11" x14ac:dyDescent="0.25">
      <c r="K303" s="18"/>
    </row>
  </sheetData>
  <mergeCells count="10">
    <mergeCell ref="A8:A10"/>
    <mergeCell ref="B8:B10"/>
    <mergeCell ref="C8:F8"/>
    <mergeCell ref="G8:I9"/>
    <mergeCell ref="C9:E9"/>
    <mergeCell ref="A1:I1"/>
    <mergeCell ref="A2:I2"/>
    <mergeCell ref="A3:I3"/>
    <mergeCell ref="A5:I5"/>
    <mergeCell ref="A6:I6"/>
  </mergeCells>
  <pageMargins left="0.74803149606299213" right="0.74803149606299213" top="0.98425196850393704" bottom="0.98425196850393704" header="0.19685039370078741" footer="0"/>
  <pageSetup scale="59" orientation="portrait" r:id="rId1"/>
  <ignoredErrors>
    <ignoredError sqref="B23:B26 B29:B31 B33:B36 B42:B43 B63:B65 B68:B70 B72:B75 B77:B80 B82:B85 B89:B91 B94:B96 B98:B101 B109:B111 B120:B122 B126:B128 B131:B133 B137:B138 B140:B142 B146:B148 B154:B157 B160 B167:B169 B171:B174 B176:B179 B181:B184 B196 B203:B206 B213:B216 B221:B224 B226:B229 B235:B237 B143 B200:B201 B217:B219 B209:B211 B190:B193 B187:B188 B185 B162:B164 B19:I19 C23:I23 B28:I28 B37:I37 B45 B62:I62 B67:I67 C72:I72 C82:I82 B93:I93 B103:B106 B108:I108 B115:B117 B119:I119 B130:I130 B145:I145 B150:B152 B197:B198 B239 B57 B135" formula="1"/>
    <ignoredError sqref="C33:E33 C181:E181 C203:I203 F181:I18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Cuadro_3</vt:lpstr>
      <vt:lpstr>Cuadro_3!Títulos_a_imprimir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2022-07-22T15:15:54Z</cp:lastPrinted>
  <dcterms:created xsi:type="dcterms:W3CDTF">2022-03-04T17:09:21Z</dcterms:created>
  <dcterms:modified xsi:type="dcterms:W3CDTF">2022-07-22T18:18:24Z</dcterms:modified>
</cp:coreProperties>
</file>